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61" documentId="120_S{2AC9BD13-BADA-5192-A53E-5A8FF88502F6}" xr6:coauthVersionLast="47" xr6:coauthVersionMax="47" xr10:uidLastSave="{1ECC1FEB-54E4-4159-98C0-0F769240884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<sst xmlns="http://schemas.openxmlformats.org/spreadsheetml/2006/main" count="180292" uniqueCount="39131">
  <si>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</si>
  <si>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</si>
  <si>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</si>
  <si>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</si>
  <si>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</si>
  <si>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</si>
  <si>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</si>
  <si>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</si>
  <si>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</si>
  <si>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</si>
  <si>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</si>
  <si>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</si>
  <si>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</si>
  <si>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</si>
  <si>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</si>
  <si>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</si>
  <si>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</si>
  <si>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</si>
  <si>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</si>
  <si>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</si>
  <si>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</si>
  <si>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</si>
  <si>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</si>
  <si>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</si>
  <si>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</si>
  <si>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</si>
  <si>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</si>
  <si>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</si>
  <si>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</si>
  <si>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</si>
  <si>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</si>
  <si>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</si>
  <si>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</si>
  <si>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</si>
  <si>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</si>
  <si>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</si>
  <si>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</si>
  <si>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</si>
  <si>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</si>
  <si>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</si>
  <si>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</si>
  <si>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</si>
  <si>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</si>
  <si>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</si>
  <si>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</si>
  <si>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</si>
  <si>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</si>
  <si>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</si>
  <si>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</si>
  <si>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</si>
  <si>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</si>
  <si>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</si>
  <si>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</si>
  <si>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</si>
  <si>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</si>
  <si>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</si>
  <si>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</si>
  <si>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</si>
  <si>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</si>
  <si>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</si>
  <si>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</si>
  <si>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</si>
  <si>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</si>
  <si>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</si>
  <si>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</si>
  <si>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</si>
  <si>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</si>
  <si>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</si>
  <si>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</si>
  <si>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</si>
  <si>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</si>
  <si>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</si>
  <si>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</si>
  <si>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</si>
  <si>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</si>
  <si>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</si>
  <si>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</si>
  <si>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</si>
  <si>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</si>
  <si>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</si>
  <si>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</si>
  <si>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</si>
  <si>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</si>
  <si>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</si>
  <si>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</si>
  <si>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</si>
  <si>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</si>
  <si>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</si>
  <si>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</si>
  <si>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</si>
  <si>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</si>
  <si>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</si>
  <si>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</si>
  <si>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</si>
  <si>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</si>
  <si>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</si>
  <si>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</si>
  <si>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</si>
  <si>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</si>
  <si>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</si>
  <si>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</si>
  <si>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</si>
  <si>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</si>
  <si>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</si>
  <si>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</si>
  <si>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</si>
  <si>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</si>
  <si>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</si>
  <si>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</si>
  <si>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</si>
  <si>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</si>
  <si>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</si>
  <si>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</si>
  <si>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</si>
  <si>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</si>
  <si>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</si>
  <si>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</si>
  <si>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</si>
  <si>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</si>
  <si>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</si>
  <si>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</si>
  <si>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</si>
  <si>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</si>
  <si>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</si>
  <si>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</si>
  <si>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</si>
  <si>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</si>
  <si>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</si>
  <si>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</si>
  <si>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</si>
  <si>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</si>
  <si>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</si>
  <si>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</si>
  <si>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</si>
  <si>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</si>
  <si>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</si>
  <si>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</si>
  <si>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</si>
  <si>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</si>
  <si>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</si>
  <si>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</si>
  <si>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</si>
  <si>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</si>
  <si>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</si>
  <si>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</si>
  <si>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</si>
  <si>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</si>
  <si>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</si>
  <si>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</si>
  <si>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</si>
  <si>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</si>
  <si>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</si>
  <si>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</si>
  <si>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</si>
  <si>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</si>
  <si>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</si>
  <si>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</si>
  <si>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</si>
  <si>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</si>
  <si>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</si>
  <si>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</si>
  <si>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</si>
  <si>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</si>
  <si>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</si>
  <si>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</si>
  <si>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</si>
  <si>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</si>
  <si>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</si>
  <si>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</si>
  <si>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</si>
  <si>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</si>
  <si>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</si>
  <si>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</si>
  <si>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</si>
  <si>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</si>
  <si>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</si>
  <si>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</si>
  <si>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</si>
  <si>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</si>
  <si>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</si>
  <si>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</si>
  <si>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</si>
  <si>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</si>
  <si>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</si>
  <si>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</si>
  <si>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</si>
  <si>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</si>
  <si>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</si>
  <si>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</si>
  <si>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</si>
  <si>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</si>
  <si>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</si>
  <si>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</si>
  <si>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</si>
  <si>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</si>
  <si>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</si>
  <si>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</si>
  <si>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</si>
  <si>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</si>
  <si>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</si>
  <si>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</si>
  <si>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</si>
  <si>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</si>
  <si>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</si>
  <si>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</si>
  <si>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</si>
  <si>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</si>
  <si>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</si>
  <si>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</si>
  <si>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</si>
  <si>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</si>
  <si>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</si>
  <si>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</si>
  <si>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</si>
  <si>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</si>
  <si>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</si>
  <si>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</si>
  <si>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</si>
  <si>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</si>
  <si>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</si>
  <si>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</si>
  <si>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</si>
  <si>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</si>
  <si>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</si>
  <si>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</si>
  <si>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</si>
  <si>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</si>
  <si>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</si>
  <si>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</si>
  <si>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</si>
  <si>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</si>
  <si>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</si>
  <si>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</si>
  <si>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</si>
  <si>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</si>
  <si>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</si>
  <si>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</si>
  <si>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</si>
  <si>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</si>
  <si>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</si>
  <si>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</si>
  <si>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</si>
  <si>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</si>
  <si>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</si>
  <si>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</si>
  <si>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</si>
  <si>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</si>
  <si>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</si>
  <si>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</si>
  <si>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</si>
  <si>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</si>
  <si>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</si>
  <si>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</si>
  <si>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</si>
  <si>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</si>
  <si>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</si>
  <si>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</si>
  <si>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</si>
  <si>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</si>
  <si>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</si>
  <si>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</si>
  <si>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</si>
  <si>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</si>
  <si>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</si>
  <si>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</si>
  <si>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</si>
  <si>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</si>
  <si>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</si>
  <si>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</si>
  <si>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</si>
  <si>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</si>
  <si>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</si>
  <si>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</si>
  <si>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</si>
  <si>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</si>
  <si>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</si>
  <si>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</si>
  <si>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</si>
  <si>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</si>
  <si>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</si>
  <si>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</si>
  <si>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</si>
  <si>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</si>
  <si>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</si>
  <si>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</si>
  <si>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</si>
  <si>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</si>
  <si>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</si>
  <si>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</si>
  <si>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</si>
  <si>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</si>
  <si>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</si>
  <si>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</si>
  <si>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</si>
  <si>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</si>
  <si>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</si>
  <si>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</si>
  <si>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</si>
  <si>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</si>
  <si>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</si>
  <si>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</si>
  <si>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</si>
  <si>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</si>
  <si>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</si>
  <si>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</si>
  <si>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</si>
  <si>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</si>
  <si>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</si>
  <si>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</si>
  <si>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</si>
  <si>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</si>
  <si>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</si>
  <si>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</si>
  <si>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</si>
  <si>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</si>
  <si>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</si>
  <si>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</si>
  <si>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</si>
  <si>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</si>
  <si>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</si>
  <si>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</si>
  <si>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</si>
  <si>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</si>
  <si>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</si>
  <si>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</si>
  <si>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</si>
  <si>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</si>
  <si>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</si>
  <si>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</si>
  <si>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</si>
  <si>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</si>
  <si>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</si>
  <si>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</si>
  <si>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</si>
  <si>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</si>
  <si>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</si>
  <si>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</si>
  <si>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</si>
  <si>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</si>
  <si>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</si>
  <si>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</si>
  <si>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</si>
  <si>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</si>
  <si>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</si>
  <si>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</si>
  <si>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</si>
  <si>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</si>
  <si>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</si>
  <si>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</si>
  <si>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</si>
  <si>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</si>
  <si>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</si>
  <si>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</si>
  <si>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</si>
  <si>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</si>
  <si>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</si>
  <si>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</si>
  <si>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</si>
  <si>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</si>
  <si>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</si>
  <si>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</si>
  <si>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</si>
  <si>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</si>
  <si>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</si>
  <si>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</si>
  <si>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</si>
  <si>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</si>
  <si>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</si>
  <si>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</si>
  <si>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</si>
  <si>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</si>
  <si>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</si>
  <si>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</si>
  <si>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</si>
  <si>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</si>
  <si>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</si>
  <si>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</si>
  <si>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</si>
  <si>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</si>
  <si>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</si>
  <si>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</si>
  <si>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</si>
  <si>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</si>
  <si>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</si>
  <si>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</si>
  <si>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</si>
  <si>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</si>
  <si>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</si>
  <si>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</si>
  <si>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</si>
  <si>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</si>
  <si>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</si>
  <si>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</si>
  <si>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</si>
  <si>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</si>
  <si>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</si>
  <si>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</si>
  <si>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</si>
  <si>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</si>
  <si>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</si>
  <si>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</si>
  <si>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</si>
  <si>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</si>
  <si>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</si>
  <si>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</si>
  <si>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</si>
  <si>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</si>
  <si>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</si>
  <si>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</si>
  <si>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</si>
  <si>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</si>
  <si>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</si>
  <si>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</si>
  <si>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</si>
  <si>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</si>
  <si>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</si>
  <si>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</si>
  <si>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</si>
  <si>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</si>
  <si>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</si>
  <si>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</si>
  <si>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</si>
  <si>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</si>
  <si>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</si>
  <si>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</si>
  <si>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</si>
  <si>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</si>
  <si>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</si>
  <si>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</si>
  <si>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</si>
  <si>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</si>
  <si>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</si>
  <si>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</si>
  <si>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</si>
  <si>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</si>
  <si>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</si>
  <si>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</si>
  <si>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</si>
  <si>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</si>
  <si>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</si>
  <si>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</si>
  <si>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</si>
  <si>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</si>
  <si>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</si>
  <si>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</si>
  <si>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</si>
  <si>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</si>
  <si>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</si>
  <si>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</si>
  <si>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</si>
  <si>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</si>
  <si>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</si>
  <si>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</si>
  <si>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</si>
  <si>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</si>
  <si>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</si>
  <si>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</si>
  <si>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</si>
  <si>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</si>
  <si>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</si>
  <si>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</si>
  <si>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</si>
  <si>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</si>
  <si>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</si>
  <si>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</si>
  <si>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</si>
  <si>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</si>
  <si>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</si>
  <si>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</si>
  <si>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</si>
  <si>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</si>
  <si>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</si>
  <si>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</si>
  <si>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</si>
  <si>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</si>
  <si>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</si>
  <si>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</si>
  <si>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</si>
  <si>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</si>
  <si>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</si>
  <si>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</si>
  <si>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</si>
  <si>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</si>
  <si>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</si>
  <si>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</si>
  <si>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</si>
  <si>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</si>
  <si>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</si>
  <si>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</si>
  <si>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</si>
  <si>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</si>
  <si>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</si>
  <si>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</si>
  <si>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</si>
  <si>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</si>
  <si>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</si>
  <si>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</si>
  <si>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</si>
  <si>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</si>
  <si>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</si>
  <si>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</si>
  <si>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</si>
  <si>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</si>
  <si>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</si>
  <si>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</si>
  <si>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</si>
  <si>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</si>
  <si>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</si>
  <si>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</si>
  <si>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</si>
  <si>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</si>
  <si>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</si>
  <si>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</si>
  <si>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</si>
  <si>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</si>
  <si>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</si>
  <si>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</si>
  <si>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</si>
  <si>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</si>
  <si>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</si>
  <si>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</si>
  <si>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</si>
  <si>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</si>
  <si>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</si>
  <si>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</si>
  <si>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</si>
  <si>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</si>
  <si>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</si>
  <si>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</si>
  <si>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</si>
  <si>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</si>
  <si>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</si>
  <si>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</si>
  <si>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</si>
  <si>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</si>
  <si>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</si>
  <si>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</si>
  <si>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</si>
  <si>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</si>
  <si>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</si>
  <si>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</si>
  <si>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</si>
  <si>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</si>
  <si>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</si>
  <si>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</si>
  <si>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</si>
  <si>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</si>
  <si>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</si>
  <si>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</si>
  <si>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</si>
  <si>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</si>
  <si>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</si>
  <si>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</si>
  <si>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</si>
  <si>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</si>
  <si>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</si>
  <si>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</si>
  <si>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</si>
  <si>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</si>
  <si>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</si>
  <si>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</si>
  <si>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</si>
  <si>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</si>
  <si>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</si>
  <si>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</si>
  <si>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</si>
  <si>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</si>
  <si>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</si>
  <si>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</si>
  <si>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</si>
  <si>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</si>
  <si>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</si>
  <si>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</si>
  <si>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</si>
  <si>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</si>
  <si>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</si>
  <si>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</si>
  <si>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</si>
  <si>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</si>
  <si>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</si>
  <si>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</si>
  <si>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</si>
  <si>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</si>
  <si>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</si>
  <si>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</si>
  <si>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</si>
  <si>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</si>
  <si>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</si>
  <si>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</si>
  <si>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</si>
  <si>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</si>
  <si>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</si>
  <si>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</si>
  <si>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</si>
  <si>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</si>
  <si>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</si>
  <si>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</si>
  <si>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</si>
  <si>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</si>
  <si>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</si>
  <si>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</si>
  <si>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</si>
  <si>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</si>
  <si>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</si>
  <si>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</si>
  <si>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</si>
  <si>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</si>
  <si>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</si>
  <si>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</si>
  <si>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</si>
  <si>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</si>
  <si>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</si>
  <si>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</si>
  <si>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</si>
  <si>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</si>
  <si>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</si>
  <si>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</si>
  <si>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</si>
  <si>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</si>
  <si>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</si>
  <si>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</si>
  <si>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</si>
  <si>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</si>
  <si>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</si>
  <si>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</si>
  <si>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</si>
  <si>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</si>
  <si>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</si>
  <si>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</si>
  <si>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</si>
  <si>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</si>
  <si>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</si>
  <si>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</si>
  <si>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</si>
  <si>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</si>
  <si>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</si>
  <si>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</si>
  <si>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</si>
  <si>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</si>
  <si>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</si>
  <si>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</si>
  <si>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</si>
  <si>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</si>
  <si>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</si>
  <si>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</si>
  <si>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</si>
  <si>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</si>
  <si>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</si>
  <si>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</si>
  <si>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</si>
  <si>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</si>
  <si>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</si>
  <si>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</si>
  <si>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</si>
  <si>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</si>
  <si>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</si>
  <si>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</si>
  <si>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</si>
  <si>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</si>
  <si>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</si>
  <si>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</si>
  <si>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</si>
  <si>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</si>
  <si>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</si>
  <si>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</si>
  <si>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</si>
  <si>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</si>
  <si>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</si>
  <si>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</si>
  <si>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</si>
  <si>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</si>
  <si>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</si>
  <si>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</si>
  <si>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</si>
  <si>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</si>
  <si>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</si>
  <si>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</si>
  <si>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</si>
  <si>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</si>
  <si>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</si>
  <si>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</si>
  <si>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</si>
  <si>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</si>
  <si>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</si>
  <si>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</si>
  <si>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</si>
  <si>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</si>
  <si>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</si>
  <si>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</si>
  <si>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</si>
  <si>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</si>
  <si>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</si>
  <si>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</si>
  <si>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</si>
  <si>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</si>
  <si>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</si>
  <si>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</si>
  <si>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</si>
  <si>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</si>
  <si>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</si>
  <si>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</si>
  <si>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</si>
  <si>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</si>
  <si>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</si>
  <si>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</si>
  <si>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</si>
  <si>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</si>
  <si>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</si>
  <si>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</si>
  <si>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</si>
  <si>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</si>
  <si>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</si>
  <si>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</si>
  <si>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</si>
  <si>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</si>
  <si>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</si>
  <si>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</si>
  <si>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</si>
  <si>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</si>
  <si>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</si>
  <si>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</si>
  <si>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</si>
  <si>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</si>
  <si>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</si>
  <si>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</si>
  <si>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</si>
  <si>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</si>
  <si>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</si>
  <si>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</si>
  <si>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</si>
  <si>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</si>
  <si>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</si>
  <si>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</si>
  <si>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</si>
  <si>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</si>
  <si>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</si>
  <si>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</si>
  <si>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</si>
  <si>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</si>
  <si>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</si>
  <si>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</si>
  <si>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</si>
  <si>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</si>
  <si>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</si>
  <si>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</si>
  <si>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</si>
  <si>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</si>
  <si>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</si>
  <si>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</si>
  <si>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</si>
  <si>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</si>
  <si>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</si>
  <si>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</si>
  <si>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</si>
  <si>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</si>
  <si>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</si>
  <si>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</si>
  <si>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</si>
  <si>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</si>
  <si>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</si>
  <si>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</si>
  <si>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</si>
  <si>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</si>
  <si>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</si>
  <si>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</si>
  <si>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</si>
  <si>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</si>
  <si>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</si>
  <si>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</si>
  <si>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</si>
  <si>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</si>
  <si>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</si>
  <si>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</si>
  <si>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</si>
  <si>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</si>
  <si>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</si>
  <si>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</si>
  <si>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</si>
  <si>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</si>
  <si>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</si>
  <si>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</si>
  <si>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</si>
  <si>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</si>
  <si>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</si>
  <si>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</si>
  <si>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</si>
  <si>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</si>
  <si>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</si>
  <si>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</si>
  <si>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</si>
  <si>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</si>
  <si>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</si>
  <si>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</si>
  <si>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</si>
  <si>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</si>
  <si>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</si>
  <si>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</si>
  <si>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</si>
  <si>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</si>
  <si>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</si>
  <si>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</si>
  <si>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</si>
  <si>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</si>
  <si>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</si>
  <si>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</si>
  <si>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</si>
  <si>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</si>
  <si>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</si>
  <si>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</si>
  <si>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</si>
  <si>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</si>
  <si>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</si>
  <si>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</si>
  <si>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</si>
  <si>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</si>
  <si>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</si>
  <si>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</si>
  <si>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</si>
  <si>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</si>
  <si>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</si>
  <si>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</si>
  <si>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</si>
  <si>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</si>
  <si>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</si>
  <si>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</si>
  <si>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</si>
  <si>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</si>
  <si>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</si>
  <si>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</si>
  <si>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</si>
  <si>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</si>
  <si>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</si>
  <si>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</si>
  <si>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</si>
  <si>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</si>
  <si>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</si>
  <si>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</si>
  <si>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</si>
  <si>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</si>
  <si>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</si>
  <si>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</si>
  <si>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</si>
  <si>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</si>
  <si>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</si>
  <si>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</si>
  <si>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</si>
  <si>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</si>
  <si>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</si>
  <si>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</si>
  <si>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</si>
  <si>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</si>
  <si>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</si>
  <si>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</si>
  <si>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</si>
  <si>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</si>
  <si>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</si>
  <si>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</si>
  <si>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</si>
  <si>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</si>
  <si>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</si>
  <si>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</si>
  <si>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</si>
  <si>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</si>
  <si>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</si>
  <si>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</si>
  <si>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</si>
  <si>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</si>
  <si>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</si>
  <si>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</si>
  <si>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</si>
  <si>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</si>
  <si>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</si>
  <si>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</si>
  <si>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</si>
  <si>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</si>
  <si>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</si>
  <si>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</si>
  <si>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</si>
  <si>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</si>
  <si>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</si>
  <si>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</si>
  <si>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</si>
  <si>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</si>
  <si>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</si>
  <si>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</si>
  <si>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</si>
  <si>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</si>
  <si>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</si>
  <si>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</si>
  <si>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</si>
  <si>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</si>
  <si>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</si>
  <si>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</si>
  <si>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</si>
  <si>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</si>
  <si>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</si>
  <si>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</si>
  <si>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</si>
  <si>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</si>
  <si>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</si>
  <si>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</si>
  <si>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</si>
  <si>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</si>
  <si>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</si>
  <si>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</si>
  <si>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</si>
  <si>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</si>
  <si>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</si>
  <si>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</si>
  <si>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</si>
  <si>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</si>
  <si>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</si>
  <si>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</si>
  <si>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</si>
  <si>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</si>
  <si>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</si>
  <si>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</si>
  <si>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</si>
  <si>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</si>
  <si>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</si>
  <si>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</si>
  <si>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</si>
  <si>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</si>
  <si>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</si>
  <si>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</si>
  <si>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</si>
  <si>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</si>
  <si>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</si>
  <si>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</si>
  <si>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</si>
  <si>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</si>
  <si>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</si>
  <si>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</si>
  <si>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</si>
  <si>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</si>
  <si>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</si>
  <si>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</si>
  <si>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</si>
  <si>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</si>
  <si>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</si>
  <si>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</si>
  <si>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</si>
  <si>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</si>
  <si>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</si>
  <si>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</si>
  <si>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</si>
  <si>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</si>
  <si>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</si>
  <si>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</si>
  <si>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</si>
  <si>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</si>
  <si>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</si>
  <si>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</si>
  <si>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</si>
  <si>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</si>
  <si>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</si>
  <si>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</si>
  <si>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</si>
  <si>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</si>
  <si>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</si>
  <si>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</si>
  <si>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</si>
  <si>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</si>
  <si>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</si>
  <si>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</si>
  <si>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</si>
  <si>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</si>
  <si>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</si>
  <si>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</si>
  <si>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</si>
  <si>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</si>
  <si>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</si>
  <si>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</si>
  <si>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</si>
  <si>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</si>
  <si>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</si>
  <si>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</si>
  <si>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</si>
  <si>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</si>
  <si>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</si>
  <si>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</si>
  <si>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</si>
  <si>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</si>
  <si>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</si>
  <si>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</si>
  <si>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</si>
  <si>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</si>
  <si>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</si>
  <si>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</si>
  <si>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</si>
  <si>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</si>
  <si>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</si>
  <si>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</si>
  <si>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</si>
  <si>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</si>
  <si>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</si>
  <si>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</si>
  <si>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</si>
  <si>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</si>
  <si>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</si>
  <si>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</si>
  <si>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</si>
  <si>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</si>
  <si>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</si>
  <si>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</si>
  <si>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</si>
  <si>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</si>
  <si>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</si>
  <si>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</si>
  <si>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</si>
  <si>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</si>
  <si>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</si>
  <si>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</si>
  <si>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</si>
  <si>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</si>
  <si>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</si>
  <si>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</si>
  <si>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</si>
  <si>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</si>
  <si>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</si>
  <si>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</si>
  <si>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</si>
  <si>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</si>
  <si>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</si>
  <si>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</si>
  <si>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</si>
  <si>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</si>
  <si>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</si>
  <si>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</si>
  <si>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</si>
  <si>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</si>
  <si>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</si>
  <si>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</si>
  <si>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</si>
  <si>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</si>
  <si>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</si>
  <si>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</si>
  <si>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</si>
  <si>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</si>
  <si>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</si>
  <si>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</si>
  <si>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</si>
  <si>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</si>
  <si>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</si>
  <si>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</si>
  <si>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</si>
  <si>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</si>
  <si>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</si>
  <si>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</si>
  <si>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</si>
  <si>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</si>
  <si>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</si>
  <si>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</si>
  <si>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</si>
  <si>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</si>
  <si>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</si>
  <si>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</si>
  <si>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</si>
  <si>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</si>
  <si>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</si>
  <si>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</si>
  <si>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</si>
  <si>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</si>
  <si>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</si>
  <si>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</si>
  <si>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</si>
  <si>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</si>
  <si>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</si>
  <si>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</si>
  <si>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</si>
  <si>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</si>
  <si>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</si>
  <si>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</si>
  <si>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</si>
  <si>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</si>
  <si>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</si>
  <si>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</si>
  <si>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</si>
  <si>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</si>
  <si>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</si>
  <si>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</si>
  <si>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</si>
  <si>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</si>
  <si>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</si>
  <si>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</si>
  <si>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</si>
  <si>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</si>
  <si>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</si>
  <si>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</si>
  <si>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</si>
  <si>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</si>
  <si>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</si>
  <si>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</si>
  <si>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</si>
  <si>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</si>
  <si>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</si>
  <si>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</si>
  <si>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</si>
  <si>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</si>
  <si>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</si>
  <si>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</si>
  <si>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</si>
  <si>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</si>
  <si>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</si>
  <si>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</si>
  <si>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</si>
  <si>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</si>
  <si>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</si>
  <si>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</si>
  <si>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</si>
  <si>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</si>
  <si>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</si>
  <si>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</si>
  <si>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</si>
  <si>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</si>
  <si>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</si>
  <si>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</si>
  <si>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</si>
  <si>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</si>
  <si>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</si>
  <si>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</si>
  <si>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</si>
  <si>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</si>
  <si>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</si>
  <si>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</si>
  <si>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</si>
  <si>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</si>
  <si>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</si>
  <si>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</si>
  <si>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</si>
  <si>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</si>
  <si>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</si>
  <si>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</si>
  <si>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</si>
  <si>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</si>
  <si>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</si>
  <si>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</si>
  <si>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</si>
  <si>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</si>
  <si>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</si>
  <si>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</si>
  <si>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</si>
  <si>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</si>
  <si>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</si>
  <si>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</si>
  <si>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</si>
  <si>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</si>
  <si>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</si>
  <si>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</si>
  <si>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</si>
  <si>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</si>
  <si>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</si>
  <si>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</si>
  <si>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</si>
  <si>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</si>
  <si>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</si>
  <si>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</si>
  <si>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</si>
  <si>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</si>
  <si>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</si>
  <si>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</si>
  <si>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</si>
  <si>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</si>
  <si>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</si>
  <si>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</si>
  <si>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</si>
  <si>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</si>
  <si>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</si>
  <si>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</si>
  <si>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</si>
  <si>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</si>
  <si>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</si>
  <si>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</si>
  <si>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</si>
  <si>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</si>
  <si>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</si>
  <si>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</si>
  <si>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</si>
  <si>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</si>
  <si>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</si>
  <si>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</si>
  <si>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</si>
  <si>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</si>
  <si>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</si>
  <si>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</si>
  <si>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</si>
  <si>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</si>
  <si>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</si>
  <si>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</si>
  <si>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</si>
  <si>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</si>
  <si>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</si>
  <si>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</si>
  <si>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</si>
  <si>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</si>
  <si>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</si>
  <si>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</si>
  <si>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</si>
  <si>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</si>
  <si>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</si>
  <si>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</si>
  <si>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</si>
  <si>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</si>
  <si>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</si>
  <si>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</si>
  <si>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</si>
  <si>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</si>
  <si>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</si>
  <si>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</si>
  <si>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</si>
  <si>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</si>
  <si>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</si>
  <si>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</si>
  <si>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</si>
  <si>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</si>
  <si>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</si>
  <si>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</si>
  <si>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</si>
  <si>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</si>
  <si>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</si>
  <si>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</si>
  <si>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</si>
  <si>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</si>
  <si>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</si>
  <si>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</si>
  <si>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</si>
  <si>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</si>
  <si>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</si>
  <si>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</si>
  <si>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</si>
  <si>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</si>
  <si>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</si>
  <si>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</si>
  <si>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</si>
  <si>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</si>
  <si>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</si>
  <si>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</si>
  <si>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</si>
  <si>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</si>
  <si>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</si>
  <si>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</si>
  <si>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</si>
  <si>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</si>
  <si>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</si>
  <si>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</si>
  <si>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</si>
  <si>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</si>
  <si>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</si>
  <si>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</si>
  <si>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</si>
  <si>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</si>
  <si>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</si>
  <si>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</si>
  <si>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</si>
  <si>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</si>
  <si>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</si>
  <si>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</si>
  <si>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</si>
  <si>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</si>
  <si>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</si>
  <si>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</si>
  <si>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</si>
  <si>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</si>
  <si>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</si>
  <si>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</si>
  <si>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</si>
  <si>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</si>
  <si>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</si>
  <si>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</si>
  <si>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</si>
  <si>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</si>
  <si>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</si>
  <si>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</si>
  <si>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</si>
  <si>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</si>
  <si>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</si>
  <si>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</si>
  <si>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</si>
  <si>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</si>
  <si>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</si>
  <si>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</si>
  <si>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</si>
  <si>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</si>
  <si>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</si>
  <si>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</si>
  <si>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</si>
  <si>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</si>
  <si>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</si>
  <si>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</si>
  <si>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</si>
  <si>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</si>
  <si>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</si>
  <si>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</si>
  <si>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</si>
  <si>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</si>
  <si>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</si>
  <si>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</si>
  <si>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</si>
  <si>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</si>
  <si>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</si>
  <si>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</si>
  <si>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</si>
  <si>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</si>
  <si>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</si>
  <si>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</si>
  <si>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</si>
  <si>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</si>
  <si>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</si>
  <si>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</si>
  <si>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</si>
  <si>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</si>
  <si>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</si>
  <si>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</si>
  <si>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</si>
  <si>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</si>
  <si>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</si>
  <si>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</si>
  <si>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</si>
  <si>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</si>
  <si>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</si>
  <si>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</si>
  <si>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</si>
  <si>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</si>
  <si>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</si>
  <si>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</si>
  <si>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</si>
  <si>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</si>
  <si>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</si>
  <si>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</si>
  <si>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</si>
  <si>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</si>
  <si>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</si>
  <si>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</si>
  <si>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</si>
  <si>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</si>
  <si>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</si>
  <si>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</si>
  <si>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</si>
  <si>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</si>
  <si>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</si>
  <si>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</si>
  <si>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</si>
  <si>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</si>
  <si>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</si>
  <si>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</si>
  <si>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</si>
  <si>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</si>
  <si>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</si>
  <si>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</si>
  <si>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</si>
  <si>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</si>
  <si>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</si>
  <si>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</si>
  <si>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</si>
  <si>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</si>
  <si>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</si>
  <si>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</si>
  <si>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</si>
  <si>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</si>
  <si>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</si>
  <si>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</si>
  <si>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</si>
  <si>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</si>
  <si>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</si>
  <si>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</si>
  <si>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</si>
  <si>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</si>
  <si>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</si>
  <si>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</si>
  <si>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</si>
  <si>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</si>
  <si>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</si>
  <si>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</si>
  <si>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</si>
  <si>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</si>
  <si>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</si>
  <si>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</si>
  <si>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</si>
  <si>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</si>
  <si>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</si>
  <si>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</si>
  <si>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</si>
  <si>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</si>
  <si>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</si>
  <si>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</si>
  <si>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</si>
  <si>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</si>
  <si>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</si>
  <si>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</si>
  <si>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</si>
  <si>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</si>
  <si>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</si>
  <si>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</si>
  <si>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</si>
  <si>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</si>
  <si>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</si>
  <si>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</si>
  <si>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</si>
  <si>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</si>
  <si>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</si>
  <si>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</si>
  <si>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</si>
  <si>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</si>
  <si>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</si>
  <si>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</si>
  <si>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</si>
  <si>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</si>
  <si>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</si>
  <si>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</si>
  <si>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</si>
  <si>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</si>
  <si>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</si>
  <si>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</si>
  <si>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</si>
  <si>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</si>
  <si>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</si>
  <si>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</si>
  <si>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</si>
  <si>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</si>
  <si>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</si>
  <si>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</si>
  <si>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</si>
  <si>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</si>
  <si>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</si>
  <si>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</si>
  <si>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</si>
  <si>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</si>
  <si>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</si>
  <si>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</si>
  <si>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</si>
  <si>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</si>
  <si>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</si>
  <si>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</si>
  <si>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</si>
  <si>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</si>
  <si>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</si>
  <si>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</si>
  <si>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</si>
  <si>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</si>
  <si>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</si>
  <si>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</si>
  <si>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</si>
  <si>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</si>
  <si>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</si>
  <si>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</si>
  <si>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</si>
  <si>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</si>
  <si>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</si>
  <si>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</si>
  <si>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</si>
  <si>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</si>
  <si>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</si>
  <si>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</si>
  <si>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</si>
  <si>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</si>
  <si>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</si>
  <si>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</si>
  <si>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</si>
  <si>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</si>
  <si>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</si>
  <si>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</si>
  <si>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</si>
  <si>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</si>
  <si>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</si>
  <si>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</si>
  <si>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</si>
  <si>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</si>
  <si>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</si>
  <si>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</si>
  <si>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</si>
  <si>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</si>
  <si>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</si>
  <si>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</si>
  <si>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</si>
  <si>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</si>
  <si>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</si>
  <si>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</si>
  <si>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</si>
  <si>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</si>
  <si>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</si>
  <si>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</si>
  <si>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</si>
  <si>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</si>
  <si>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</si>
  <si>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</si>
  <si>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</si>
  <si>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</si>
  <si>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</si>
  <si>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</si>
  <si>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</si>
  <si>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</si>
  <si>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</si>
  <si>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</si>
  <si>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</si>
  <si>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</si>
  <si>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</si>
  <si>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</si>
  <si>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</si>
  <si>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</si>
  <si>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</si>
  <si>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</si>
  <si>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</si>
  <si>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</si>
  <si>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</si>
  <si>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</si>
  <si>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</si>
  <si>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</si>
  <si>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</si>
  <si>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</si>
  <si>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</si>
  <si>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</si>
  <si>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</si>
  <si>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</si>
  <si>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</si>
  <si>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</si>
  <si>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</si>
  <si>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</si>
  <si>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</si>
  <si>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</si>
  <si>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</si>
  <si>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</si>
  <si>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</si>
  <si>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</si>
  <si>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</si>
  <si>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</si>
  <si>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</si>
  <si>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</si>
  <si>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</si>
  <si>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</si>
  <si>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</si>
  <si>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</si>
  <si>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</si>
  <si>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</si>
  <si>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</si>
  <si>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</si>
  <si>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</si>
  <si>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</si>
  <si>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</si>
  <si>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</si>
  <si>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</si>
  <si>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</si>
  <si>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</si>
  <si>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</si>
  <si>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</si>
  <si>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</si>
  <si>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</si>
  <si>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</si>
  <si>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</si>
  <si>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</si>
  <si>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</si>
  <si>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</si>
  <si>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</si>
  <si>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</si>
  <si>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</si>
  <si>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</si>
  <si>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</si>
  <si>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</si>
  <si>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</si>
  <si>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</si>
  <si>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</si>
  <si>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</si>
  <si>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</si>
  <si>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</si>
  <si>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</si>
  <si>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</si>
  <si>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</si>
  <si>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</si>
  <si>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</si>
  <si>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</si>
  <si>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</si>
  <si>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</si>
  <si>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</si>
  <si>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</si>
  <si>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</si>
  <si>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</si>
  <si>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</si>
  <si>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</si>
  <si>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</si>
  <si>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</si>
  <si>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</si>
  <si>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</si>
  <si>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</si>
  <si>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</si>
  <si>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</si>
  <si>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</si>
  <si>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</si>
  <si>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</si>
  <si>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</si>
  <si>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</si>
  <si>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</si>
  <si>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</si>
  <si>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</si>
  <si>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</si>
  <si>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</si>
  <si>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</si>
  <si>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</si>
  <si>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</si>
  <si>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</si>
  <si>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</si>
  <si>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</si>
  <si>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</si>
  <si>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</si>
  <si>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</si>
  <si>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</si>
  <si>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</si>
  <si>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</si>
  <si>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</si>
  <si>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</si>
  <si>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</si>
  <si>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</si>
  <si>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</si>
  <si>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</si>
  <si>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</si>
  <si>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</si>
  <si>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</si>
  <si>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</si>
  <si>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</si>
  <si>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</si>
  <si>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</si>
  <si>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</si>
  <si>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</si>
  <si>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</si>
  <si>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</si>
  <si>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</si>
  <si>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</si>
  <si>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</si>
  <si>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</si>
  <si>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</si>
  <si>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</si>
  <si>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</si>
  <si>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</si>
  <si>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</si>
  <si>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</si>
  <si>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</si>
  <si>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</si>
  <si>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</si>
  <si>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</si>
  <si>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</si>
  <si>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</si>
  <si>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</si>
  <si>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</si>
  <si>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</si>
  <si>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</si>
  <si>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</si>
  <si>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</si>
  <si>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</si>
  <si>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</si>
  <si>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</si>
  <si>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</si>
  <si>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</si>
  <si>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</si>
  <si>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</si>
  <si>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</si>
  <si>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</si>
  <si>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</si>
  <si>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</si>
  <si>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</si>
  <si>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</si>
  <si>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</si>
  <si>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</si>
  <si>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</si>
  <si>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</si>
  <si>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</si>
  <si>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</si>
  <si>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</si>
  <si>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</si>
  <si>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</si>
  <si>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</si>
  <si>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</si>
  <si>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</si>
  <si>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</si>
  <si>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</si>
  <si>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</si>
  <si>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</si>
  <si>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</si>
  <si>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</si>
  <si>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</si>
  <si>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</si>
  <si>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</si>
  <si>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</si>
  <si>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</si>
  <si>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</si>
  <si>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</si>
  <si>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</si>
  <si>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</si>
  <si>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</si>
  <si>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</si>
  <si>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</si>
  <si>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</si>
  <si>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</si>
  <si>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</si>
  <si>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</si>
  <si>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</si>
  <si>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</si>
  <si>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</si>
  <si>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</si>
  <si>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</si>
  <si>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</si>
  <si>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</si>
  <si>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</si>
  <si>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</si>
  <si>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</si>
  <si>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</si>
  <si>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</si>
  <si>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</si>
  <si>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</si>
  <si>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</si>
  <si>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</si>
  <si>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</si>
  <si>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</si>
  <si>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</si>
  <si>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</si>
  <si>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</si>
  <si>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</si>
  <si>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</si>
  <si>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</si>
  <si>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</si>
  <si>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</si>
  <si>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</si>
  <si>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</si>
  <si>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</si>
  <si>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</si>
  <si>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</si>
  <si>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</si>
  <si>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</si>
  <si>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</si>
  <si>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</si>
  <si>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</si>
  <si>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</si>
  <si>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</si>
  <si>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</si>
  <si>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</si>
  <si>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</si>
  <si>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</si>
  <si>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</si>
  <si>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</si>
  <si>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</si>
  <si>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</si>
  <si>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</si>
  <si>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</si>
  <si>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</si>
  <si>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</si>
  <si>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</si>
  <si>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</si>
  <si>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</si>
  <si>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</si>
  <si>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</si>
  <si>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</si>
  <si>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</si>
  <si>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</si>
  <si>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</si>
  <si>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</si>
  <si>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</si>
  <si>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</si>
  <si>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</si>
  <si>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</si>
  <si>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</si>
  <si>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</si>
  <si>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</si>
  <si>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</si>
  <si>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</si>
  <si>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</si>
  <si>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</si>
  <si>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</si>
  <si>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</si>
  <si>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</si>
  <si>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</si>
  <si>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</si>
  <si>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</si>
  <si>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</si>
  <si>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</si>
  <si>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</si>
  <si>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</si>
  <si>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</si>
  <si>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</si>
  <si>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</si>
  <si>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</si>
  <si>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</si>
  <si>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</si>
  <si>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</si>
  <si>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</si>
  <si>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</si>
  <si>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</si>
  <si>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</si>
  <si>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</si>
  <si>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</si>
  <si>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</si>
  <si>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</si>
  <si>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</si>
  <si>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</si>
  <si>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</si>
  <si>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</si>
  <si>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</si>
  <si>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</si>
  <si>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</si>
  <si>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</si>
  <si>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</si>
  <si>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</si>
  <si>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</si>
  <si>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</si>
  <si>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</si>
  <si>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</si>
  <si>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</si>
  <si>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</si>
  <si>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</si>
  <si>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</si>
  <si>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</si>
  <si>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</si>
  <si>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</si>
  <si>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</si>
  <si>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</si>
  <si>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</si>
  <si>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</si>
  <si>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</si>
  <si>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</si>
  <si>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</si>
  <si>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</si>
  <si>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</si>
  <si>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</si>
  <si>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</si>
  <si>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</si>
  <si>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</si>
  <si>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</si>
  <si>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</si>
  <si>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</si>
  <si>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</si>
  <si>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</si>
  <si>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</si>
  <si>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</si>
  <si>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</si>
  <si>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</si>
  <si>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</si>
  <si>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</si>
  <si>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</si>
  <si>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</si>
  <si>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</si>
  <si>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</si>
  <si>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</si>
  <si>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</si>
  <si>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</si>
  <si>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</si>
  <si>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</si>
  <si>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</si>
  <si>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</si>
  <si>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</si>
  <si>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</si>
  <si>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</si>
  <si>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</si>
  <si>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</si>
  <si>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</si>
  <si>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</si>
  <si>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</si>
  <si>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</si>
  <si>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</si>
  <si>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</si>
  <si>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</si>
  <si>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</si>
  <si>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</si>
  <si>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</si>
  <si>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</si>
  <si>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</si>
  <si>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</si>
  <si>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</si>
  <si>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</si>
  <si>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</si>
  <si>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</si>
  <si>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</si>
  <si>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</si>
  <si>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</si>
  <si>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</si>
  <si>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</si>
  <si>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</si>
  <si>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</si>
  <si>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</si>
  <si>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</si>
  <si>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</si>
  <si>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</si>
  <si>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</si>
  <si>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</si>
  <si>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</si>
  <si>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</si>
  <si>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</si>
  <si>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</si>
  <si>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</si>
  <si>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</si>
  <si>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</si>
  <si>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</si>
  <si>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</si>
  <si>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</si>
  <si>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</si>
  <si>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</si>
  <si>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</si>
  <si>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</si>
  <si>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</si>
  <si>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</si>
  <si>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</si>
  <si>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</si>
  <si>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</si>
  <si>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</si>
  <si>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</si>
  <si>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</si>
  <si>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</si>
  <si>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</si>
  <si>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</si>
  <si>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</si>
  <si>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</si>
  <si>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</si>
  <si>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</si>
  <si>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</si>
  <si>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</si>
  <si>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</si>
  <si>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</si>
  <si>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</si>
  <si>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</si>
  <si>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</si>
  <si>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</si>
  <si>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</si>
  <si>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</si>
  <si>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</si>
  <si>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</si>
  <si>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</si>
  <si>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</si>
  <si>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</si>
  <si>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</si>
  <si>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</si>
  <si>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</si>
  <si>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</si>
  <si>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</si>
  <si>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</si>
  <si>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</si>
  <si>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</si>
  <si>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</si>
  <si>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</si>
  <si>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</si>
  <si>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</si>
  <si>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</si>
  <si>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</si>
  <si>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</si>
  <si>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</si>
  <si>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</si>
  <si>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</si>
  <si>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</si>
  <si>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</si>
  <si>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</si>
  <si>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</si>
  <si>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</si>
  <si>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</si>
  <si>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</si>
  <si>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</si>
  <si>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</si>
  <si>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</si>
  <si>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</si>
  <si>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</si>
  <si>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</si>
  <si>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</si>
  <si>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</si>
  <si>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</si>
  <si>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</si>
  <si>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</si>
  <si>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</si>
  <si>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</si>
  <si>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</si>
  <si>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</si>
  <si>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</si>
  <si>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</si>
  <si>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</si>
  <si>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</si>
  <si>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</si>
  <si>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</si>
  <si>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</si>
  <si>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</si>
  <si>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</si>
  <si>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</si>
  <si>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</si>
  <si>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</si>
  <si>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</si>
  <si>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</si>
  <si>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</si>
  <si>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</si>
  <si>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</si>
  <si>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</si>
  <si>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</si>
  <si>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</si>
  <si>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</si>
  <si>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</si>
  <si>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</si>
  <si>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</si>
  <si>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</si>
  <si>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</si>
  <si>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</si>
  <si>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</si>
  <si>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</si>
  <si>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</si>
  <si>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</si>
  <si>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</si>
  <si>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</si>
  <si>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</si>
  <si>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</si>
  <si>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</si>
  <si>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</si>
  <si>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</si>
  <si>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</si>
  <si>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</si>
  <si>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</si>
  <si>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</si>
  <si>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</si>
  <si>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</si>
  <si>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</si>
  <si>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</si>
  <si>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</si>
  <si>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</si>
  <si>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</si>
  <si>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</si>
  <si>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</si>
  <si>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</si>
  <si>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</si>
  <si>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</si>
  <si>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</si>
  <si>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</si>
  <si>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</si>
  <si>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</si>
  <si>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</si>
  <si>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</si>
  <si>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</si>
  <si>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</si>
  <si>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</si>
  <si>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</si>
  <si>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</si>
  <si>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</si>
  <si>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</si>
  <si>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</si>
  <si>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</si>
  <si>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</si>
  <si>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</si>
  <si>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</si>
  <si>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</si>
  <si>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</si>
  <si>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</si>
  <si>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</si>
  <si>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</si>
  <si>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</si>
  <si>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</si>
  <si>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</si>
  <si>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</si>
  <si>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</si>
  <si>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</si>
  <si>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</si>
  <si>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</si>
  <si>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</si>
  <si>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</si>
  <si>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</si>
  <si>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</si>
  <si>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</si>
  <si>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</si>
  <si>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</si>
  <si>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</si>
  <si>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</si>
  <si>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</si>
  <si>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</si>
  <si>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</si>
  <si>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</si>
  <si>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</si>
  <si>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</si>
  <si>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</si>
  <si>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</si>
  <si>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</si>
  <si>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</si>
  <si>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</si>
  <si>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</si>
  <si>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</si>
  <si>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</si>
  <si>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</si>
  <si>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</si>
  <si>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</si>
  <si>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</si>
  <si>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</si>
  <si>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</si>
  <si>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</si>
  <si>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</si>
  <si>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</si>
  <si>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</si>
  <si>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</si>
  <si>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</si>
  <si>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</si>
  <si>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</si>
  <si>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</si>
  <si>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</si>
  <si>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</si>
  <si>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</si>
  <si>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</si>
  <si>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</si>
  <si>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</si>
  <si>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</si>
  <si>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</si>
  <si>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</si>
  <si>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</si>
  <si>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</si>
  <si>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</si>
  <si>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</si>
  <si>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</si>
  <si>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</si>
  <si>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</si>
  <si>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</si>
  <si>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</si>
  <si>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</si>
  <si>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</si>
  <si>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</si>
  <si>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</si>
  <si>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</si>
  <si>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</si>
  <si>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</si>
  <si>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</si>
  <si>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</si>
  <si>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</si>
  <si>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</si>
  <si>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</si>
  <si>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</si>
  <si>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</si>
  <si>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</si>
  <si>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</si>
  <si>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</si>
  <si>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</si>
  <si>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</si>
  <si>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</si>
  <si>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</si>
  <si>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</si>
  <si>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</si>
  <si>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</si>
  <si>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</si>
  <si>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</si>
  <si>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</si>
  <si>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</si>
  <si>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</si>
  <si>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</si>
  <si>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</si>
  <si>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</si>
  <si>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</si>
  <si>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</si>
  <si>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</si>
  <si>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</si>
  <si>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</si>
  <si>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</si>
  <si>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</si>
  <si>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</si>
  <si>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</si>
  <si>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</si>
  <si>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</si>
  <si>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</si>
  <si>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</si>
  <si>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</si>
  <si>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</si>
  <si>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</si>
  <si>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</si>
  <si>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</si>
  <si>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</si>
  <si>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</si>
  <si>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</si>
  <si>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</si>
  <si>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</si>
  <si>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</si>
  <si>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</si>
  <si>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</si>
  <si>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</si>
  <si>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</si>
  <si>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</si>
  <si>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</si>
  <si>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</si>
  <si>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</si>
  <si>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</si>
  <si>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</si>
  <si>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</si>
  <si>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</si>
  <si>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</si>
  <si>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</si>
  <si>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</si>
  <si>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</si>
  <si>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</si>
  <si>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</si>
  <si>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</si>
  <si>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</si>
  <si>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</si>
  <si>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</si>
  <si>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</si>
  <si>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</si>
  <si>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</si>
  <si>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</si>
  <si>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</si>
  <si>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</si>
  <si>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</si>
  <si>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</si>
  <si>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</si>
  <si>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</si>
  <si>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</si>
  <si>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</si>
  <si>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</si>
  <si>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</si>
  <si>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</si>
  <si>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</si>
  <si>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</si>
  <si>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</si>
  <si>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</si>
  <si>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</si>
  <si>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</si>
  <si>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</si>
  <si>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</si>
  <si>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</si>
  <si>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</si>
  <si>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</si>
  <si>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</si>
  <si>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</si>
  <si>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</si>
  <si>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</si>
  <si>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</si>
  <si>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</si>
  <si>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</si>
  <si>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</si>
  <si>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</si>
  <si>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</si>
  <si>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</si>
  <si>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</si>
  <si>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</si>
  <si>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</si>
  <si>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</si>
  <si>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</si>
  <si>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</si>
  <si>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</si>
  <si>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</si>
  <si>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</si>
  <si>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</si>
  <si>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</si>
  <si>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</si>
  <si>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</si>
  <si>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</si>
  <si>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</si>
  <si>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</si>
  <si>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</si>
  <si>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</si>
  <si>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</si>
  <si>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</si>
  <si>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</si>
  <si>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</si>
  <si>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</si>
  <si>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</si>
  <si>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</si>
  <si>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</si>
  <si>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</si>
  <si>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</si>
  <si>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</si>
  <si>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</si>
  <si>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</si>
  <si>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</si>
  <si>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</si>
  <si>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</si>
  <si>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</si>
  <si>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</si>
  <si>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</si>
  <si>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</si>
  <si>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</si>
  <si>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</si>
  <si>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</si>
  <si>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</si>
  <si>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</si>
  <si>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</si>
  <si>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</si>
  <si>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</si>
  <si>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</si>
  <si>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</si>
  <si>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</si>
  <si>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</si>
  <si>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</si>
  <si>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</si>
  <si>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</si>
  <si>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</si>
  <si>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</si>
  <si>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</si>
  <si>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</si>
  <si>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</si>
  <si>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</si>
  <si>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</si>
  <si>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</si>
  <si>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</si>
  <si>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</si>
  <si>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</si>
  <si>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</si>
  <si>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</si>
  <si>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</si>
  <si>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</si>
  <si>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</si>
  <si>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</si>
  <si>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</si>
  <si>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</si>
  <si>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</si>
  <si>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</si>
  <si>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</si>
  <si>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</si>
  <si>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</si>
  <si>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</si>
  <si>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</si>
  <si>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</si>
  <si>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</si>
  <si>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</si>
  <si>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</si>
  <si>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</si>
  <si>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</si>
  <si>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</si>
  <si>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</si>
  <si>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</si>
  <si>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</si>
  <si>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</si>
  <si>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</si>
  <si>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</si>
  <si>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</si>
  <si>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</si>
  <si>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</si>
  <si>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</si>
  <si>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</si>
  <si>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</si>
  <si>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</si>
  <si>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</si>
  <si>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</si>
  <si>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</si>
  <si>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</si>
  <si>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</si>
  <si>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</si>
  <si>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</si>
  <si>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</si>
  <si>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</si>
  <si>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</si>
  <si>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</si>
  <si>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</si>
  <si>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</si>
  <si>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</si>
  <si>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</si>
  <si>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</si>
  <si>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</si>
  <si>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</si>
  <si>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</si>
  <si>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</si>
  <si>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</si>
  <si>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</si>
  <si>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</si>
  <si>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</si>
  <si>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</si>
  <si>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</si>
  <si>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</si>
  <si>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</si>
  <si>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</si>
  <si>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</si>
  <si>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</si>
  <si>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</si>
  <si>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</si>
  <si>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</si>
  <si>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</si>
  <si>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</si>
  <si>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</si>
  <si>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</si>
  <si>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</si>
  <si>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</si>
  <si>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</si>
  <si>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</si>
  <si>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</si>
  <si>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</si>
  <si>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</si>
  <si>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</si>
  <si>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</si>
  <si>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</si>
  <si>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</si>
  <si>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</si>
  <si>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</si>
  <si>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</si>
  <si>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</si>
  <si>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</si>
  <si>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</si>
  <si>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</si>
  <si>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</si>
  <si>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</si>
  <si>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</si>
  <si>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</si>
  <si>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</si>
  <si>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</si>
  <si>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</si>
  <si>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</si>
  <si>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</si>
  <si>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</si>
  <si>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</si>
  <si>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</si>
  <si>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</si>
  <si>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</si>
  <si>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</si>
  <si>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</si>
  <si>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</si>
  <si>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</si>
  <si>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</si>
  <si>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</si>
  <si>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</si>
  <si>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</si>
  <si>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</si>
  <si>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</si>
  <si>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</si>
  <si>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</si>
  <si>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</si>
  <si>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</si>
  <si>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</si>
  <si>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</si>
  <si>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</si>
  <si>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</si>
  <si>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</si>
  <si>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</si>
  <si>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</si>
  <si>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</si>
  <si>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</si>
  <si>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</si>
  <si>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</si>
  <si>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</si>
  <si>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</si>
  <si>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</si>
  <si>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</si>
  <si>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</si>
  <si>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</si>
  <si>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</si>
  <si>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</si>
  <si>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</si>
  <si>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</si>
  <si>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</si>
  <si>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</si>
  <si>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</si>
  <si>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</si>
  <si>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</si>
  <si>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</si>
  <si>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</si>
  <si>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</si>
  <si>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</si>
  <si>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</si>
  <si>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</si>
  <si>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</si>
  <si>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</si>
  <si>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</si>
  <si>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</si>
  <si>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</si>
  <si>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</si>
  <si>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</si>
  <si>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</si>
  <si>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</si>
  <si>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</si>
  <si>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</si>
  <si>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</si>
  <si>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</si>
  <si>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</si>
  <si>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</si>
  <si>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</si>
  <si>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</si>
  <si>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</si>
  <si>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</si>
  <si>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</si>
  <si>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</si>
  <si>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</si>
  <si>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</si>
  <si>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</si>
  <si>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</si>
  <si>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</si>
  <si>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</si>
  <si>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</si>
  <si>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</si>
  <si>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</si>
  <si>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</si>
  <si>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</si>
  <si>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</si>
  <si>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</si>
  <si>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</si>
  <si>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</si>
  <si>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</si>
  <si>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</si>
  <si>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</si>
  <si>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</si>
  <si>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</si>
  <si>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</si>
  <si>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</si>
  <si>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</si>
  <si>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</si>
  <si>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</si>
  <si>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</si>
  <si>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</si>
  <si>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</si>
  <si>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</si>
  <si>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</si>
  <si>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</si>
  <si>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</si>
  <si>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</si>
  <si>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</si>
  <si>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</si>
  <si>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</si>
  <si>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</si>
  <si>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</si>
  <si>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</si>
  <si>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</si>
  <si>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</si>
  <si>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</si>
  <si>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</si>
  <si>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</si>
  <si>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</si>
  <si>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</si>
  <si>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</si>
  <si>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</si>
  <si>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</si>
  <si>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</si>
  <si>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</si>
  <si>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</si>
  <si>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</si>
  <si>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</si>
  <si>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</si>
  <si>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</si>
  <si>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</si>
  <si>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</si>
  <si>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</si>
  <si>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</si>
  <si>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</si>
  <si>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</si>
  <si>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</si>
  <si>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</si>
  <si>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</si>
  <si>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</si>
  <si>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</si>
  <si>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</si>
  <si>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</si>
  <si>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</si>
  <si>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</si>
  <si>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</si>
  <si>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</si>
  <si>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</si>
  <si>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</si>
  <si>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</si>
  <si>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</si>
  <si>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</si>
  <si>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</si>
  <si>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</si>
  <si>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</si>
  <si>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</si>
  <si>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</si>
  <si>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</si>
  <si>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</si>
  <si>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</si>
  <si>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</si>
  <si>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</si>
  <si>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</si>
  <si>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</si>
  <si>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</si>
  <si>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</si>
  <si>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</si>
  <si>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</si>
  <si>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</si>
  <si>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</si>
  <si>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</si>
  <si>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</si>
  <si>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</si>
  <si>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</si>
  <si>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</si>
  <si>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</si>
  <si>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</si>
  <si>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</si>
  <si>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</si>
  <si>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</si>
  <si>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</si>
  <si>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</si>
  <si>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</si>
  <si>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</si>
  <si>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</si>
  <si>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</si>
  <si>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</si>
  <si>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</si>
  <si>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</si>
  <si>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</si>
  <si>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</si>
  <si>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</si>
  <si>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</si>
  <si>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</si>
  <si>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</si>
  <si>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</si>
  <si>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</si>
  <si>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</si>
  <si>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</si>
  <si>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</si>
  <si>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</si>
  <si>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</si>
  <si>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</si>
  <si>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</si>
  <si>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</si>
  <si>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</si>
  <si>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</si>
  <si>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</si>
  <si>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</si>
  <si>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</si>
  <si>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</si>
  <si>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</si>
  <si>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</si>
  <si>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</si>
  <si>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</si>
  <si>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</si>
  <si>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</si>
  <si>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</si>
  <si>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</si>
  <si>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</si>
  <si>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</si>
  <si>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</si>
  <si>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</si>
  <si>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</si>
  <si>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</si>
  <si>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</si>
  <si>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</si>
  <si>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</si>
  <si>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</si>
  <si>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</si>
  <si>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</si>
  <si>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</si>
  <si>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</si>
  <si>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</si>
  <si>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</si>
  <si>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</si>
  <si>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</si>
  <si>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</si>
  <si>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</si>
  <si>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</si>
  <si>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</si>
  <si>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</si>
  <si>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</si>
  <si>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</si>
  <si>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</si>
  <si>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</si>
  <si>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</si>
  <si>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</si>
  <si>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</si>
  <si>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</si>
  <si>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</si>
  <si>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</si>
  <si>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</si>
  <si>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</si>
  <si>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</si>
  <si>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</si>
  <si>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</si>
  <si>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</si>
  <si>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</si>
  <si>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</si>
  <si>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</si>
  <si>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</si>
  <si>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</si>
  <si>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</si>
  <si>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</si>
  <si>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</si>
  <si>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</si>
  <si>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</si>
  <si>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</si>
  <si>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</si>
  <si>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</si>
  <si>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</si>
  <si>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</si>
  <si>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</si>
  <si>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</si>
  <si>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</si>
  <si>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</si>
  <si>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</si>
  <si>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</si>
  <si>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</si>
  <si>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</si>
  <si>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</si>
  <si>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</si>
  <si>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</si>
  <si>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</si>
  <si>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</si>
  <si>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</si>
  <si>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</si>
  <si>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</si>
  <si>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</si>
  <si>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</si>
  <si>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</si>
  <si>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</si>
  <si>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</si>
  <si>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</si>
  <si>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</si>
  <si>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</si>
  <si>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</si>
  <si>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</si>
  <si>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</si>
  <si>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</si>
  <si>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</si>
  <si>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</si>
  <si>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</si>
  <si>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</si>
  <si>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</si>
  <si>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</si>
  <si>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</si>
  <si>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</si>
  <si>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</si>
  <si>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</si>
  <si>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</si>
  <si>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</si>
  <si>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</si>
  <si>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</si>
  <si>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</si>
  <si>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</si>
  <si>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</si>
  <si>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</si>
  <si>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</si>
  <si>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</si>
  <si>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</si>
  <si>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</si>
  <si>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</si>
  <si>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</si>
  <si>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</si>
  <si>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</si>
  <si>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</si>
  <si>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</si>
  <si>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</si>
  <si>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</si>
  <si>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</si>
  <si>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</si>
  <si>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</si>
  <si>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</si>
  <si>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</si>
  <si>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</si>
  <si>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</si>
  <si>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</si>
  <si>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</si>
  <si>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</si>
  <si>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</si>
  <si>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</si>
  <si>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</si>
  <si>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</si>
  <si>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</si>
  <si>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</si>
  <si>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</si>
  <si>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</si>
  <si>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</si>
  <si>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</si>
  <si>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</si>
  <si>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</si>
  <si>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</si>
  <si>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</si>
  <si>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</si>
  <si>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</si>
  <si>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</si>
  <si>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</si>
  <si>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</si>
  <si>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</si>
  <si>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</si>
  <si>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</si>
  <si>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</si>
  <si>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</si>
  <si>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</si>
  <si>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</si>
  <si>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</si>
  <si>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</si>
  <si>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</si>
  <si>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</si>
  <si>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</si>
  <si>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</si>
  <si>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</si>
  <si>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</si>
  <si>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</si>
  <si>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</si>
  <si>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</si>
  <si>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</si>
  <si>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</si>
  <si>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</si>
  <si>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</si>
  <si>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</si>
  <si>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</si>
  <si>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</si>
  <si>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</si>
  <si>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</si>
  <si>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</si>
  <si>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</si>
  <si>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</si>
  <si>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</si>
  <si>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</si>
  <si>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</si>
  <si>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</si>
  <si>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</si>
  <si>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</si>
  <si>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</si>
  <si>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</si>
  <si>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</si>
  <si>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</si>
  <si>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</si>
  <si>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</si>
  <si>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</si>
  <si>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</si>
  <si>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</si>
  <si>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</si>
  <si>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</si>
  <si>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</si>
  <si>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</si>
  <si>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</si>
  <si>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</si>
  <si>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</si>
  <si>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</si>
  <si>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</si>
  <si>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</si>
  <si>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</si>
  <si>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</si>
  <si>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</si>
  <si>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</si>
  <si>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</si>
  <si>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</si>
  <si>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</si>
  <si>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</si>
  <si>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</si>
  <si>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</si>
  <si>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</si>
  <si>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</si>
  <si>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</si>
  <si>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</si>
  <si>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</si>
  <si>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</si>
  <si>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</si>
  <si>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</si>
  <si>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</si>
  <si>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</si>
  <si>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</si>
  <si>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</si>
  <si>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</si>
  <si>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</si>
  <si>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</si>
  <si>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</si>
  <si>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</si>
  <si>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</si>
  <si>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</si>
  <si>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</si>
  <si>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</si>
  <si>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</si>
  <si>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</si>
  <si>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</si>
  <si>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</si>
  <si>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</si>
  <si>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</si>
  <si>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</si>
  <si>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</si>
  <si>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</si>
  <si>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</si>
  <si>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</si>
  <si>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</si>
  <si>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</si>
  <si>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</si>
  <si>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</si>
  <si>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</si>
  <si>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</si>
  <si>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</si>
  <si>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</si>
  <si>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</si>
  <si>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</si>
  <si>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</si>
  <si>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</si>
  <si>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</si>
  <si>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</si>
  <si>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</si>
  <si>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</si>
  <si>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</si>
  <si>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</si>
  <si>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</si>
  <si>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</si>
  <si>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</si>
  <si>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</si>
  <si>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</si>
  <si>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</si>
  <si>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</si>
  <si>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</si>
  <si>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</si>
  <si>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</si>
  <si>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</si>
  <si>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</si>
  <si>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</si>
  <si>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</si>
  <si>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</si>
  <si>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</si>
  <si>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</si>
  <si>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</si>
  <si>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</si>
  <si>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</si>
  <si>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</si>
  <si>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</si>
  <si>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</si>
  <si>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</si>
  <si>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</si>
  <si>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</si>
  <si>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</si>
  <si>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</si>
  <si>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</si>
  <si>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</si>
  <si>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</si>
  <si>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</si>
  <si>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</si>
  <si>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</si>
  <si>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</si>
  <si>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</si>
  <si>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</si>
  <si>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</si>
  <si>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</si>
  <si>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</si>
  <si>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</si>
  <si>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</si>
  <si>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</si>
  <si>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</si>
  <si>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</si>
  <si>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</si>
  <si>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</si>
  <si>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</si>
  <si>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</si>
  <si>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</si>
  <si>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</si>
  <si>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</si>
  <si>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</si>
  <si>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</si>
  <si>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</si>
  <si>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</si>
  <si>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</si>
  <si>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</si>
  <si>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</si>
  <si>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</si>
  <si>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</si>
  <si>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</si>
  <si>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</si>
  <si>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</si>
  <si>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</si>
  <si>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</si>
  <si>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</si>
  <si>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</si>
  <si>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</si>
  <si>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</si>
  <si>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</si>
  <si>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</si>
  <si>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</si>
  <si>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</si>
  <si>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</si>
  <si>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</si>
  <si>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</si>
  <si>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</si>
  <si>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</si>
  <si>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</si>
  <si>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</si>
  <si>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</si>
  <si>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</si>
  <si>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</si>
  <si>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</si>
  <si>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</si>
  <si>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</si>
  <si>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</si>
  <si>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</si>
  <si>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</si>
  <si>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</si>
  <si>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</si>
  <si>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</si>
  <si>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</si>
  <si>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</si>
  <si>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</si>
  <si>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</si>
  <si>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</si>
  <si>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</si>
  <si>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</si>
  <si>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</si>
  <si>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</si>
  <si>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</si>
  <si>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</si>
  <si>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</si>
  <si>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</si>
  <si>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</si>
  <si>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</si>
  <si>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</si>
  <si>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</si>
  <si>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</si>
  <si>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</si>
  <si>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</si>
  <si>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</si>
  <si>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</si>
  <si>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</si>
  <si>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</si>
  <si>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</si>
  <si>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</si>
  <si>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</si>
  <si>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</si>
  <si>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</si>
  <si>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</si>
  <si>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</si>
  <si>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</si>
  <si>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</si>
  <si>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</si>
  <si>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</si>
  <si>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</si>
  <si>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</si>
  <si>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</si>
  <si>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</si>
  <si>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</si>
  <si>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</si>
  <si>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</si>
  <si>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</si>
  <si>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</si>
  <si>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</si>
  <si>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</si>
  <si>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</si>
  <si>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</si>
  <si>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</si>
  <si>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</si>
  <si>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</si>
  <si>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</si>
  <si>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</si>
  <si>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</si>
  <si>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</si>
  <si>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</si>
  <si>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</si>
  <si>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</si>
  <si>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</si>
  <si>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</si>
  <si>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</si>
  <si>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</si>
  <si>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</si>
  <si>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</si>
  <si>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</si>
  <si>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</si>
  <si>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</si>
  <si>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</si>
  <si>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</si>
  <si>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</si>
  <si>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</si>
  <si>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</si>
  <si>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</si>
  <si>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</si>
  <si>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</si>
  <si>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</si>
  <si>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</si>
  <si>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</si>
  <si>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</si>
  <si>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</si>
  <si>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</si>
  <si>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</si>
  <si>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</si>
  <si>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</si>
  <si>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</si>
  <si>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</si>
  <si>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</si>
  <si>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</si>
  <si>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</si>
  <si>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</si>
  <si>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</si>
  <si>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</si>
  <si>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</si>
  <si>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</si>
  <si>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</si>
  <si>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</si>
  <si>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</si>
  <si>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</si>
  <si>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</si>
  <si>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</si>
  <si>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</si>
  <si>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</si>
  <si>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</si>
  <si>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</si>
  <si>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</si>
  <si>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</si>
  <si>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</si>
  <si>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</si>
  <si>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</si>
  <si>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</si>
  <si>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</si>
  <si>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</si>
  <si>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</si>
  <si>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</si>
  <si>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</si>
  <si>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</si>
  <si>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</si>
  <si>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</si>
  <si>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</si>
  <si>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</si>
  <si>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</si>
  <si>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</si>
  <si>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</si>
  <si>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</si>
  <si>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</si>
  <si>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</si>
  <si>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</si>
  <si>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</si>
  <si>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</si>
  <si>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</si>
  <si>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</si>
  <si>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</si>
  <si>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</si>
  <si>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</si>
  <si>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</si>
  <si>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</si>
  <si>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</si>
  <si>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</si>
  <si>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</si>
  <si>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</si>
  <si>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</si>
  <si>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</si>
  <si>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</si>
  <si>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</si>
  <si>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</si>
  <si>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</si>
  <si>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</si>
  <si>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</si>
  <si>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</si>
  <si>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</si>
  <si>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</si>
  <si>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</si>
  <si>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</si>
  <si>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</si>
  <si>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</si>
  <si>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</si>
  <si>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</si>
  <si>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</si>
  <si>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</si>
  <si>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</si>
  <si>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</si>
  <si>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</si>
  <si>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</si>
  <si>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</si>
  <si>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</si>
  <si>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</si>
  <si>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</si>
  <si>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</si>
  <si>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</si>
  <si>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</si>
  <si>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</si>
  <si>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</si>
  <si>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</si>
  <si>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</si>
  <si>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</si>
  <si>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</si>
  <si>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</si>
  <si>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</si>
  <si>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</si>
  <si>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</si>
  <si>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</si>
  <si>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</si>
  <si>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</si>
  <si>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</si>
  <si>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</si>
  <si>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</si>
  <si>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</si>
  <si>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</si>
  <si>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</si>
  <si>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</si>
  <si>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</si>
  <si>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</si>
  <si>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</si>
  <si>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</si>
  <si>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</si>
  <si>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</si>
  <si>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</si>
  <si>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</si>
  <si>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</si>
  <si>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</si>
  <si>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</si>
  <si>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</si>
  <si>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</si>
  <si>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</si>
  <si>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</si>
  <si>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</si>
  <si>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</si>
  <si>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</si>
  <si>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</si>
  <si>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</si>
  <si>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</si>
  <si>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</si>
  <si>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</si>
  <si>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</si>
  <si>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</si>
  <si>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</si>
  <si>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</si>
  <si>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</si>
  <si>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</si>
  <si>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</si>
  <si>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</si>
  <si>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</si>
  <si>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</si>
  <si>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</si>
  <si>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</si>
  <si>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</si>
  <si>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</si>
  <si>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</si>
  <si>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</si>
  <si>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</si>
  <si>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</si>
  <si>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</si>
  <si>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</si>
  <si>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</si>
  <si>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</si>
  <si>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</si>
  <si>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</si>
  <si>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</si>
  <si>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</si>
  <si>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</si>
  <si>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</si>
  <si>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</si>
  <si>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</si>
  <si>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</si>
  <si>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</si>
  <si>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</si>
  <si>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</si>
  <si>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</si>
  <si>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</si>
  <si>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</si>
  <si>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</si>
  <si>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</si>
  <si>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</si>
  <si>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</si>
  <si>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</si>
  <si>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</si>
  <si>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</si>
  <si>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</si>
  <si>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</si>
  <si>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</si>
  <si>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</si>
  <si>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</si>
  <si>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</si>
  <si>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</si>
  <si>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</si>
  <si>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</si>
  <si>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</si>
  <si>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</si>
  <si>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</si>
  <si>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</si>
  <si>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</si>
  <si>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</si>
  <si>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</si>
  <si>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</si>
  <si>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</si>
  <si>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</si>
  <si>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</si>
  <si>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</si>
  <si>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</si>
  <si>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</si>
  <si>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</si>
  <si>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</si>
  <si>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</si>
  <si>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</si>
  <si>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</si>
  <si>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</si>
  <si>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</si>
  <si>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</si>
  <si>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</si>
  <si>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</si>
  <si>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</si>
  <si>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</si>
  <si>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</si>
  <si>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</si>
  <si>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</si>
  <si>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</si>
  <si>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</si>
  <si>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</si>
  <si>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</si>
  <si>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</si>
  <si>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</si>
  <si>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</si>
  <si>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</si>
  <si>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</si>
  <si>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</si>
  <si>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</si>
  <si>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</si>
  <si>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</si>
  <si>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</si>
  <si>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</si>
  <si>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</si>
  <si>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</si>
  <si>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</si>
  <si>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</si>
  <si>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</si>
  <si>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</si>
  <si>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</si>
  <si>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</si>
  <si>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</si>
  <si>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</si>
  <si>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</si>
  <si>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</si>
  <si>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</si>
  <si>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</si>
  <si>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</si>
  <si>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</si>
  <si>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</si>
  <si>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</si>
  <si>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</si>
  <si>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</si>
  <si>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</si>
  <si>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</si>
  <si>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</si>
  <si>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</si>
  <si>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</si>
  <si>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</si>
  <si>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</si>
  <si>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</si>
  <si>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</si>
  <si>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</si>
  <si>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</si>
  <si>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</si>
  <si>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</si>
  <si>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</si>
  <si>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</si>
  <si>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</si>
  <si>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</si>
  <si>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</si>
  <si>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</si>
  <si>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</si>
  <si>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</si>
  <si>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</si>
  <si>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</si>
  <si>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</si>
  <si>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</si>
  <si>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</si>
  <si>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</si>
  <si>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</si>
  <si>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</si>
  <si>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</si>
  <si>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</si>
  <si>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</si>
  <si>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</si>
  <si>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</si>
  <si>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</si>
  <si>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</si>
  <si>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</si>
  <si>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</si>
  <si>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</si>
  <si>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</si>
  <si>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</si>
  <si>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</si>
  <si>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</si>
  <si>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</si>
  <si>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</si>
  <si>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</si>
  <si>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</si>
  <si>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</si>
  <si>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</si>
  <si>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</si>
  <si>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</si>
  <si>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</si>
  <si>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</si>
  <si>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</si>
  <si>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</si>
  <si>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</si>
  <si>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</si>
  <si>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</si>
  <si>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</si>
  <si>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</si>
  <si>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</si>
  <si>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</si>
  <si>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</si>
  <si>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</si>
  <si>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</si>
  <si>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</si>
  <si>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</si>
  <si>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</si>
  <si>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</si>
  <si>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</si>
  <si>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</si>
  <si>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</si>
  <si>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</si>
  <si>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</si>
  <si>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</si>
  <si>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</si>
  <si>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</si>
  <si>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</si>
  <si>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</si>
  <si>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</si>
  <si>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</si>
  <si>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</si>
  <si>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</si>
  <si>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</si>
  <si>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</si>
  <si>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</si>
  <si>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</si>
  <si>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</si>
  <si>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</si>
  <si>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</si>
  <si>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</si>
  <si>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</si>
  <si>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</si>
  <si>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</si>
  <si>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</si>
  <si>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</si>
  <si>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</si>
  <si>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</si>
  <si>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</si>
  <si>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</si>
  <si>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</si>
  <si>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</si>
  <si>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</si>
  <si>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</si>
  <si>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</si>
  <si>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</si>
  <si>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</si>
  <si>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</si>
  <si>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</si>
  <si>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</si>
  <si>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</si>
  <si>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</si>
  <si>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</si>
  <si>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</si>
  <si>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</si>
  <si>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</si>
  <si>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</si>
  <si>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</si>
  <si>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</si>
  <si>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</si>
  <si>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</si>
  <si>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</si>
  <si>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</si>
  <si>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</si>
  <si>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</si>
  <si>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</si>
  <si>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</si>
  <si>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</si>
  <si>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</si>
  <si>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</si>
  <si>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</si>
  <si>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</si>
  <si>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</si>
  <si>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</si>
  <si>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</si>
  <si>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</si>
  <si>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</si>
  <si>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</si>
  <si>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</si>
  <si>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</si>
  <si>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</si>
  <si>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</si>
  <si>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</si>
  <si>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</si>
  <si>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</si>
  <si>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</si>
  <si>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</si>
  <si>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</si>
  <si>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</si>
  <si>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</si>
  <si>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</si>
  <si>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</si>
  <si>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</si>
  <si>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</si>
  <si>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</si>
  <si>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</si>
  <si>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</si>
  <si>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</si>
  <si>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</si>
  <si>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</si>
  <si>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</si>
  <si>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</si>
  <si>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</si>
  <si>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</si>
  <si>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</si>
  <si>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</si>
  <si>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</si>
  <si>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</si>
  <si>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</si>
  <si>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</si>
  <si>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</si>
  <si>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</si>
  <si>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</si>
  <si>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</si>
  <si>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</si>
  <si>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</si>
  <si>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</si>
  <si>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</si>
  <si>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</si>
  <si>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</si>
  <si>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</si>
  <si>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</si>
  <si>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</si>
  <si>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</si>
  <si>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</si>
  <si>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</si>
  <si>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</si>
  <si>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</si>
  <si>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</si>
  <si>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</si>
  <si>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</si>
  <si>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</si>
  <si>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</si>
  <si>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</si>
  <si>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</si>
  <si>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</si>
  <si>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</si>
  <si>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</si>
  <si>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</si>
  <si>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</si>
  <si>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</si>
  <si>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</si>
  <si>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</si>
  <si>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</si>
  <si>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</si>
  <si>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</si>
  <si>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</si>
  <si>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</si>
  <si>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</si>
  <si>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</si>
  <si>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</si>
  <si>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</si>
  <si>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</si>
  <si>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</si>
  <si>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</si>
  <si>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</si>
  <si>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</si>
  <si>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</si>
  <si>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</si>
  <si>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</si>
  <si>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</si>
  <si>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</si>
  <si>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</si>
  <si>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</si>
  <si>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</si>
  <si>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</si>
  <si>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</si>
  <si>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</si>
  <si>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</si>
  <si>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</si>
  <si>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</si>
  <si>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</si>
  <si>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</si>
  <si>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</si>
  <si>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</si>
  <si>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</si>
  <si>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</si>
  <si>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</si>
  <si>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</si>
  <si>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</si>
  <si>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</si>
  <si>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</si>
  <si>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</si>
  <si>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</si>
  <si>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</si>
  <si>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</si>
  <si>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</si>
  <si>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</si>
  <si>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</si>
  <si>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</si>
  <si>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</si>
  <si>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</si>
  <si>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</si>
  <si>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</si>
  <si>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</si>
  <si>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</si>
  <si>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</si>
  <si>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</si>
  <si>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</si>
  <si>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</si>
  <si>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</si>
  <si>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</si>
  <si>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</si>
  <si>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</si>
  <si>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</si>
  <si>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</si>
  <si>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</si>
  <si>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</si>
  <si>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</si>
  <si>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</si>
  <si>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</si>
  <si>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</si>
  <si>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</si>
  <si>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</si>
  <si>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</si>
  <si>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</si>
  <si>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</si>
  <si>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</si>
  <si>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</si>
  <si>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</si>
  <si>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</si>
  <si>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</si>
  <si>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</si>
  <si>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</si>
  <si>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</si>
  <si>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</si>
  <si>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</si>
  <si>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</si>
  <si>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</si>
  <si>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</si>
  <si>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</si>
  <si>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</si>
  <si>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</si>
  <si>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</si>
  <si>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</si>
  <si>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</si>
  <si>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</si>
  <si>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</si>
  <si>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</si>
  <si>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</si>
  <si>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</si>
  <si>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</si>
  <si>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</si>
  <si>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</si>
  <si>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</si>
  <si>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</si>
  <si>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</si>
  <si>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</si>
  <si>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</si>
  <si>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</si>
  <si>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</si>
  <si>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</si>
  <si>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</si>
  <si>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</si>
  <si>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</si>
  <si>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</si>
  <si>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</si>
  <si>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</si>
  <si>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</si>
  <si>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</si>
  <si>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</si>
  <si>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</si>
  <si>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</si>
  <si>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</si>
  <si>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</si>
  <si>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</si>
  <si>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</si>
  <si>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</si>
  <si>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</si>
  <si>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</si>
  <si>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</si>
  <si>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</si>
  <si>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</si>
  <si>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</si>
  <si>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</si>
  <si>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</si>
  <si>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</si>
  <si>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</si>
  <si>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</si>
  <si>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</si>
  <si>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</si>
  <si>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</si>
  <si>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</si>
  <si>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</si>
  <si>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</si>
  <si>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</si>
  <si>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</si>
  <si>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</si>
  <si>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</si>
  <si>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</si>
  <si>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</si>
  <si>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</si>
  <si>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</si>
  <si>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</si>
  <si>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</si>
  <si>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</si>
  <si>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</si>
  <si>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</si>
  <si>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</si>
  <si>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</si>
  <si>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</si>
  <si>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</si>
  <si>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</si>
  <si>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</si>
  <si>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</si>
  <si>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</si>
  <si>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</si>
  <si>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</si>
  <si>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</si>
  <si>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</si>
  <si>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</si>
  <si>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</si>
  <si>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</si>
  <si>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</si>
  <si>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</si>
  <si>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</si>
  <si>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</si>
  <si>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</si>
  <si>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</si>
  <si>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</si>
  <si>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</si>
  <si>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</si>
  <si>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</si>
  <si>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</si>
  <si>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</si>
  <si>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</si>
  <si>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</si>
  <si>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</si>
  <si>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</si>
  <si>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</si>
  <si>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</si>
  <si>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</si>
  <si>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</si>
  <si>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</si>
  <si>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</si>
  <si>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</si>
  <si>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</si>
  <si>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</si>
  <si>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</si>
  <si>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</si>
  <si>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</si>
  <si>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</si>
  <si>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</si>
  <si>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</si>
  <si>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</si>
  <si>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</si>
  <si>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</si>
  <si>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</si>
  <si>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</si>
  <si>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</si>
  <si>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</si>
  <si>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</si>
  <si>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</si>
  <si>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</si>
  <si>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</si>
  <si>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</si>
  <si>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</si>
  <si>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</si>
  <si>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</si>
  <si>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</si>
  <si>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</si>
  <si>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</si>
  <si>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</si>
  <si>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</si>
  <si>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</si>
  <si>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</si>
  <si>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</si>
  <si>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</si>
  <si>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</si>
  <si>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</si>
  <si>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</si>
  <si>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</si>
  <si>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</si>
  <si>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</si>
  <si>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</si>
  <si>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</si>
  <si>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</si>
  <si>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</si>
  <si>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</si>
  <si>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</si>
  <si>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</si>
  <si>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</si>
  <si>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</si>
  <si>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</si>
  <si>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</si>
  <si>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</si>
  <si>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</si>
  <si>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</si>
  <si>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</si>
  <si>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</si>
  <si>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</si>
  <si>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</si>
  <si>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</si>
  <si>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</si>
  <si>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</si>
  <si>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</si>
  <si>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</si>
  <si>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</si>
  <si>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</si>
  <si>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</si>
  <si>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</si>
  <si>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</si>
  <si>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</si>
  <si>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</si>
  <si>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</si>
  <si>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</si>
  <si>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</si>
  <si>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</si>
  <si>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</si>
  <si>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</si>
  <si>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</si>
  <si>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</si>
  <si>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</si>
  <si>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</si>
  <si>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</si>
  <si>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</si>
  <si>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</si>
  <si>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</si>
  <si>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</si>
  <si>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</si>
  <si>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</si>
  <si>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</si>
  <si>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</si>
  <si>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</si>
  <si>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</si>
  <si>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</si>
  <si>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</si>
  <si>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</si>
  <si>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</si>
  <si>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</si>
  <si>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</si>
  <si>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</si>
  <si>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</si>
  <si>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</si>
  <si>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</si>
  <si>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</si>
  <si>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</si>
  <si>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</si>
  <si>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</si>
  <si>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</si>
  <si>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</si>
  <si>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</si>
  <si>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</si>
  <si>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</si>
  <si>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</si>
  <si>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</si>
  <si>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</si>
  <si>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</si>
  <si>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</si>
  <si>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</si>
  <si>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</si>
  <si>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</si>
  <si>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</si>
  <si>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</si>
  <si>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</si>
  <si>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</si>
  <si>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</si>
  <si>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</si>
  <si>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</si>
  <si>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</si>
  <si>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</si>
  <si>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</si>
  <si>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</si>
  <si>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</si>
  <si>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</si>
  <si>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</si>
  <si>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</si>
  <si>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</si>
  <si>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</si>
  <si>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</si>
  <si>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</si>
  <si>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</si>
  <si>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</si>
  <si>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</si>
  <si>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</si>
  <si>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</si>
  <si>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</si>
  <si>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</si>
  <si>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</si>
  <si>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</si>
  <si>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</si>
  <si>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</si>
  <si>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</si>
  <si>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</si>
  <si>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</si>
  <si>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</si>
  <si>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</si>
  <si>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</si>
  <si>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</si>
  <si>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</si>
  <si>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</si>
  <si>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</si>
  <si>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</si>
  <si>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</si>
  <si>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</si>
  <si>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</si>
  <si>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</si>
  <si>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</si>
  <si>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</si>
  <si>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</si>
  <si>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</si>
  <si>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</si>
  <si>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</si>
  <si>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</si>
  <si>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</si>
  <si>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</si>
  <si>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</si>
  <si>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</si>
  <si>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</si>
  <si>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</si>
  <si>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</si>
  <si>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</si>
  <si>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</si>
  <si>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</si>
  <si>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</si>
  <si>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</si>
  <si>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</si>
  <si>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</si>
  <si>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</si>
  <si>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</si>
  <si>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</si>
  <si>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</si>
  <si>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</si>
  <si>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</si>
  <si>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</si>
  <si>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</si>
  <si>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</si>
  <si>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</si>
  <si>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</si>
  <si>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</si>
  <si>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</si>
  <si>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</si>
  <si>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</si>
  <si>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</si>
  <si>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</si>
  <si>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</si>
  <si>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</si>
  <si>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</si>
  <si>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</si>
  <si>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</si>
  <si>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</si>
  <si>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</si>
  <si>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</si>
  <si>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</si>
  <si>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</si>
  <si>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</si>
  <si>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</si>
  <si>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</si>
  <si>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</si>
  <si>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</si>
  <si>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</si>
  <si>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</si>
  <si>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</si>
  <si>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</si>
  <si>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</si>
  <si>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</si>
  <si>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</si>
  <si>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</si>
  <si>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</si>
  <si>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</si>
  <si>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</si>
  <si>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</si>
  <si>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</si>
  <si>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</si>
  <si>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</si>
  <si>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</si>
  <si>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</si>
  <si>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</si>
  <si>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</si>
  <si>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</si>
  <si>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</si>
  <si>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</si>
  <si>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</si>
  <si>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</si>
  <si>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</si>
  <si>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</si>
  <si>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</si>
  <si>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</si>
  <si>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</si>
  <si>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</si>
  <si>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</si>
  <si>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</si>
  <si>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</si>
  <si>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</si>
  <si>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</si>
  <si>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</si>
  <si>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</si>
  <si>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</si>
  <si>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</si>
  <si>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</si>
  <si>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</si>
  <si>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</si>
  <si>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</si>
  <si>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</si>
  <si>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</si>
  <si>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</si>
  <si>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</si>
  <si>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</si>
  <si>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</si>
  <si>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</si>
  <si>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</si>
  <si>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</si>
  <si>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</si>
  <si>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</si>
  <si>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</si>
  <si>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</si>
  <si>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</si>
  <si>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</si>
  <si>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</si>
  <si>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</si>
  <si>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</si>
  <si>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</si>
  <si>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</si>
  <si>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</si>
  <si>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</si>
  <si>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</si>
  <si>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</si>
  <si>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</si>
  <si>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</si>
  <si>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</si>
  <si>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</si>
  <si>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</si>
  <si>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</si>
  <si>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</si>
  <si>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</si>
  <si>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</si>
  <si>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</si>
  <si>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</si>
  <si>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</si>
  <si>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</si>
  <si>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</si>
  <si>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</si>
  <si>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</si>
  <si>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</si>
  <si>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</si>
  <si>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</si>
  <si>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</si>
  <si>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</si>
  <si>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</si>
  <si>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</si>
  <si>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</si>
  <si>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</si>
  <si>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</si>
  <si>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</si>
  <si>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</si>
  <si>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</si>
  <si>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</si>
  <si>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</si>
  <si>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</si>
  <si>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</si>
  <si>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</si>
  <si>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</si>
  <si>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</si>
  <si>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</si>
  <si>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</si>
  <si>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</si>
  <si>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</si>
  <si>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</si>
  <si>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</si>
  <si>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</si>
  <si>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</si>
  <si>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</si>
  <si>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</si>
  <si>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</si>
  <si>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</si>
  <si>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</si>
  <si>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</si>
  <si>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</si>
  <si>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</si>
  <si>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</si>
  <si>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</si>
  <si>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</si>
  <si>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</si>
  <si>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</si>
  <si>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</si>
  <si>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</si>
  <si>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</si>
  <si>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</si>
  <si>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</si>
  <si>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</si>
  <si>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</si>
  <si>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</si>
  <si>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</si>
  <si>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</si>
  <si>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</si>
  <si>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</si>
  <si>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</si>
  <si>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</si>
  <si>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</si>
  <si>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</si>
  <si>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</si>
  <si>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</si>
  <si>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</si>
  <si>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</si>
  <si>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</si>
  <si>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</si>
  <si>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</si>
  <si>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</si>
  <si>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</si>
  <si>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</si>
  <si>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</si>
  <si>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</si>
  <si>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</si>
  <si>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</si>
  <si>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</si>
  <si>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</si>
  <si>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</si>
  <si>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</si>
  <si>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</si>
  <si>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</si>
  <si>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</si>
  <si>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</si>
  <si>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</si>
  <si>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</si>
  <si>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</si>
  <si>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</si>
  <si>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</si>
  <si>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</si>
  <si>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</si>
  <si>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</si>
  <si>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</si>
  <si>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</si>
  <si>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</si>
  <si>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</si>
  <si>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</si>
  <si>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</si>
  <si>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</si>
  <si>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</si>
  <si>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</si>
  <si>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</si>
  <si>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</si>
  <si>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</si>
  <si>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</si>
  <si>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</si>
  <si>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</si>
  <si>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</si>
  <si>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</si>
  <si>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</si>
  <si>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</si>
  <si>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</si>
  <si>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</si>
  <si>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</si>
  <si>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</si>
  <si>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</si>
  <si>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</si>
  <si>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</si>
  <si>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</si>
  <si>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</si>
  <si>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</si>
  <si>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</si>
  <si>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</si>
  <si>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</si>
  <si>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</si>
  <si>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</si>
  <si>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</si>
  <si>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</si>
  <si>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</si>
  <si>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</si>
  <si>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</si>
  <si>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</si>
  <si>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</si>
  <si>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</si>
  <si>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</si>
  <si>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</si>
  <si>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</si>
  <si>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</si>
  <si>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</si>
  <si>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</si>
  <si>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</si>
  <si>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</si>
  <si>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</si>
  <si>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</si>
  <si>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</si>
  <si>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</si>
  <si>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</si>
  <si>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</si>
  <si>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</si>
  <si>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</si>
  <si>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</si>
  <si>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</si>
  <si>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</si>
  <si>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</si>
  <si>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</si>
  <si>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</si>
  <si>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</si>
  <si>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</si>
  <si>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</si>
  <si>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</si>
  <si>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</si>
  <si>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</si>
  <si>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</si>
  <si>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</si>
  <si>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</si>
  <si>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</si>
  <si>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</si>
  <si>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</si>
  <si>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</si>
  <si>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</si>
  <si>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</si>
  <si>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</si>
  <si>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</si>
  <si>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</si>
  <si>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</si>
  <si>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</si>
  <si>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</si>
  <si>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</si>
  <si>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</si>
  <si>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</si>
  <si>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</si>
  <si>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</si>
  <si>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</si>
  <si>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</si>
  <si>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</si>
  <si>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</si>
  <si>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</si>
  <si>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</si>
  <si>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</si>
  <si>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</si>
  <si>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</si>
  <si>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</si>
  <si>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</si>
  <si>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</si>
  <si>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</si>
  <si>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</si>
  <si>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</si>
  <si>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</si>
  <si>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</si>
  <si>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</si>
  <si>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</si>
  <si>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</si>
  <si>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</si>
  <si>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</si>
  <si>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</si>
  <si>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</si>
  <si>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</si>
  <si>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</si>
  <si>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</si>
  <si>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</si>
  <si>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</si>
  <si>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</si>
  <si>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</si>
  <si>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</si>
  <si>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</si>
  <si>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</si>
  <si>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</si>
  <si>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</si>
  <si>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</si>
  <si>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</si>
  <si>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</si>
  <si>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</si>
  <si>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</si>
  <si>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</si>
  <si>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</si>
  <si>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</si>
  <si>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</si>
  <si>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</si>
  <si>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</si>
  <si>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</si>
  <si>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</si>
  <si>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</si>
  <si>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</si>
  <si>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</si>
  <si>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</si>
  <si>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</si>
  <si>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</si>
  <si>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</si>
  <si>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</si>
  <si>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</si>
  <si>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</si>
  <si>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</si>
  <si>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</si>
  <si>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</si>
  <si>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</si>
  <si>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</si>
  <si>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</si>
  <si>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</si>
  <si>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</si>
  <si>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</si>
  <si>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</si>
  <si>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</si>
  <si>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</si>
  <si>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</si>
  <si>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</si>
  <si>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</si>
  <si>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</si>
  <si>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</si>
  <si>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</si>
  <si>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</si>
  <si>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</si>
  <si>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</si>
  <si>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</si>
  <si>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</si>
  <si>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</si>
  <si>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</si>
  <si>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</si>
  <si>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</si>
  <si>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</si>
  <si>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</si>
  <si>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</si>
  <si>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</si>
  <si>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</si>
  <si>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</si>
  <si>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</si>
  <si>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</si>
  <si>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</si>
  <si>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</si>
  <si>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</si>
  <si>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</si>
  <si>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</si>
  <si>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</si>
  <si>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</si>
  <si>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</si>
  <si>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</si>
  <si>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</si>
  <si>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</si>
  <si>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</si>
  <si>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</si>
  <si>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</si>
  <si>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</si>
  <si>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</si>
  <si>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</si>
  <si>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</si>
  <si>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</si>
  <si>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</si>
  <si>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</si>
  <si>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</si>
  <si>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</si>
  <si>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</si>
  <si>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</si>
  <si>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</si>
  <si>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</si>
  <si>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</si>
  <si>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</si>
  <si>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</si>
  <si>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</si>
  <si>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</si>
  <si>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</si>
  <si>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</si>
  <si>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</si>
  <si>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</si>
  <si>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</si>
  <si>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</si>
  <si>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</si>
  <si>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</si>
  <si>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</si>
  <si>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</si>
  <si>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</si>
  <si>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</si>
  <si>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</si>
  <si>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</si>
  <si>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</si>
  <si>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</si>
  <si>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</si>
  <si>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</si>
  <si>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</si>
  <si>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</si>
  <si>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</si>
  <si>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</si>
  <si>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</si>
  <si>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</si>
  <si>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</si>
  <si>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</si>
  <si>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</si>
  <si>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</si>
  <si>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</si>
  <si>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</si>
  <si>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</si>
  <si>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</si>
  <si>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</si>
  <si>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</si>
  <si>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</si>
  <si>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</si>
  <si>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</si>
  <si>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</si>
  <si>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</si>
  <si>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</si>
  <si>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</si>
  <si>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</si>
  <si>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</si>
  <si>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</si>
  <si>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</si>
  <si>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</si>
  <si>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</si>
  <si>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</si>
  <si>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</si>
  <si>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</si>
  <si>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</si>
  <si>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</si>
  <si>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</si>
  <si>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</si>
  <si>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</si>
  <si>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</si>
  <si>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</si>
  <si>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</si>
  <si>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</si>
  <si>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</si>
  <si>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</si>
  <si>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</si>
  <si>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</si>
  <si>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</si>
  <si>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</si>
  <si>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</si>
  <si>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</si>
  <si>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</si>
  <si>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</si>
  <si>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</si>
  <si>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</si>
  <si>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</si>
  <si>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</si>
  <si>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</si>
  <si>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</si>
  <si>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</si>
  <si>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</si>
  <si>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</si>
  <si>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</si>
  <si>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</si>
  <si>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</si>
  <si>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</si>
  <si>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</si>
  <si>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</si>
  <si>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</si>
  <si>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</si>
  <si>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</si>
  <si>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</si>
  <si>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</si>
  <si>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</si>
  <si>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</si>
  <si>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</si>
  <si>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</si>
  <si>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</si>
  <si>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</si>
  <si>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</si>
  <si>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</si>
  <si>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</si>
  <si>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</si>
  <si>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</si>
  <si>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</si>
  <si>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</si>
  <si>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</si>
  <si>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</si>
  <si>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</si>
  <si>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</si>
  <si>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</si>
  <si>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</si>
  <si>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</si>
  <si>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</si>
  <si>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</si>
  <si>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</si>
  <si>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</si>
  <si>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</si>
  <si>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</si>
  <si>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</si>
  <si>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</si>
  <si>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</si>
  <si>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</si>
  <si>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</si>
  <si>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</si>
  <si>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</si>
  <si>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</si>
  <si>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</si>
  <si>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</si>
  <si>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</si>
  <si>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</si>
  <si>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</si>
  <si>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</si>
  <si>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</si>
  <si>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</si>
  <si>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</si>
  <si>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</si>
  <si>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</si>
  <si>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</si>
  <si>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</si>
  <si>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</si>
  <si>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</si>
  <si>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</si>
  <si>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</si>
  <si>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</si>
  <si>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</si>
  <si>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</si>
  <si>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</si>
  <si>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</si>
  <si>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</si>
  <si>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</si>
  <si>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</si>
  <si>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</si>
  <si>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</si>
  <si>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</si>
  <si>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</si>
  <si>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</si>
  <si>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</si>
  <si>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</si>
  <si>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</si>
  <si>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</si>
  <si>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</si>
  <si>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</si>
  <si>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</si>
  <si>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</si>
  <si>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</si>
  <si>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</si>
  <si>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</si>
  <si>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</si>
  <si>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</si>
  <si>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</si>
  <si>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</si>
  <si>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</si>
  <si>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</si>
  <si>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</si>
  <si>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</si>
  <si>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</si>
  <si>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</si>
  <si>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</si>
  <si>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</si>
  <si>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</si>
  <si>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</si>
  <si>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</si>
  <si>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</si>
  <si>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</si>
  <si>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</si>
  <si>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</si>
  <si>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</si>
  <si>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</si>
  <si>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</si>
  <si>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</si>
  <si>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</si>
  <si>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</si>
  <si>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</si>
  <si>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</si>
  <si>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</si>
  <si>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</si>
  <si>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</si>
  <si>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</si>
  <si>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</si>
  <si>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</si>
  <si>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</si>
  <si>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</si>
  <si>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</si>
  <si>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</si>
  <si>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</si>
  <si>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</si>
  <si>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</si>
  <si>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</si>
  <si>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</si>
  <si>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</si>
  <si>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</si>
  <si>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</si>
  <si>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</si>
  <si>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</si>
  <si>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</si>
  <si>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</si>
  <si>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</si>
  <si>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</si>
  <si>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</si>
  <si>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</si>
  <si>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</si>
  <si>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</si>
  <si>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</si>
  <si>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</si>
  <si>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</si>
  <si>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</si>
  <si>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</si>
  <si>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</si>
  <si>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</si>
  <si>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</si>
  <si>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</si>
  <si>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</si>
  <si>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</si>
  <si>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</si>
  <si>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</si>
  <si>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</si>
  <si>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</si>
  <si>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</si>
  <si>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</si>
  <si>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</si>
  <si>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</si>
  <si>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</si>
  <si>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</si>
  <si>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</si>
  <si>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</si>
  <si>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</si>
  <si>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</si>
  <si>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</si>
  <si>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</si>
  <si>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</si>
  <si>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</si>
  <si>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</si>
  <si>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</si>
  <si>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</si>
  <si>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</si>
  <si>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</si>
  <si>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</si>
  <si>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</si>
  <si>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</si>
  <si>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</si>
  <si>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</si>
  <si>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</si>
  <si>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</si>
  <si>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</si>
  <si>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</si>
  <si>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</si>
  <si>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</si>
  <si>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</si>
  <si>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</si>
  <si>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</si>
  <si>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</si>
  <si>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</si>
  <si>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</si>
  <si>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</si>
  <si>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</si>
  <si>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</si>
  <si>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</si>
  <si>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</si>
  <si>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</si>
  <si>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</si>
  <si>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</si>
  <si>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</si>
  <si>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</si>
  <si>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</si>
  <si>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</si>
  <si>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</si>
  <si>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</si>
  <si>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</si>
  <si>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</si>
  <si>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</si>
  <si>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</si>
  <si>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</si>
  <si>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</si>
  <si>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</si>
  <si>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</si>
  <si>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</si>
  <si>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</si>
  <si>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</si>
  <si>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</si>
  <si>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</si>
  <si>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</si>
  <si>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</si>
  <si>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</si>
  <si>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</si>
  <si>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</si>
  <si>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</si>
  <si>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</si>
  <si>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</si>
  <si>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</si>
  <si>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</si>
  <si>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</si>
  <si>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</si>
  <si>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</si>
  <si>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</si>
  <si>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</si>
  <si>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</si>
  <si>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</si>
  <si>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</si>
  <si>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</si>
  <si>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</si>
  <si>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</si>
  <si>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</si>
  <si>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</si>
  <si>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</si>
  <si>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</si>
  <si>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</si>
  <si>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</si>
  <si>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</si>
  <si>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</si>
  <si>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</si>
  <si>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</si>
  <si>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</si>
  <si>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</si>
  <si>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</si>
  <si>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</si>
  <si>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</si>
  <si>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</si>
  <si>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</si>
  <si>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</si>
  <si>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</si>
  <si>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</si>
  <si>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</si>
  <si>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</si>
  <si>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</si>
  <si>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</si>
  <si>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</si>
  <si>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</si>
  <si>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</si>
  <si>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</si>
  <si>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</si>
  <si>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</si>
  <si>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</si>
  <si>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</si>
  <si>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</si>
  <si>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</si>
  <si>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</si>
  <si>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</si>
  <si>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</si>
  <si>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</si>
  <si>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</si>
  <si>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</si>
  <si>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</si>
  <si>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</si>
  <si>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</si>
  <si>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</si>
  <si>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</si>
  <si>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</si>
  <si>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</si>
  <si>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</si>
  <si>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</si>
  <si>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</si>
  <si>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</si>
  <si>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</si>
  <si>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</si>
  <si>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</si>
  <si>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</si>
  <si>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</si>
  <si>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</si>
  <si>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</si>
  <si>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</si>
  <si>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</si>
  <si>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</si>
  <si>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</si>
  <si>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</si>
  <si>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</si>
  <si>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</si>
  <si>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</si>
  <si>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</si>
  <si>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</si>
  <si>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</si>
  <si>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</si>
  <si>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</si>
  <si>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</si>
  <si>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</si>
  <si>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</si>
  <si>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</si>
  <si>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</si>
  <si>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</si>
  <si>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</si>
  <si>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</si>
  <si>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</si>
  <si>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</si>
  <si>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</si>
  <si>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</si>
  <si>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</si>
  <si>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</si>
  <si>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</si>
  <si>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</si>
  <si>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</si>
  <si>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</si>
  <si>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</si>
  <si>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</si>
  <si>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</si>
  <si>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</si>
  <si>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</si>
  <si>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</si>
  <si>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</si>
  <si>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</si>
  <si>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</si>
  <si>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</si>
  <si>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</si>
  <si>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</si>
  <si>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</si>
  <si>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</si>
  <si>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</si>
  <si>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</si>
  <si>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</si>
  <si>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</si>
  <si>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</si>
  <si>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</si>
  <si>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</si>
  <si>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</si>
  <si>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</si>
  <si>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</si>
  <si>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</si>
  <si>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</si>
  <si>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</si>
  <si>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</si>
  <si>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</si>
  <si>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</si>
  <si>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</si>
  <si>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</si>
  <si>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</si>
  <si>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</si>
  <si>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</si>
  <si>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</si>
  <si>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</si>
  <si>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</si>
  <si>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</si>
  <si>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</si>
  <si>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</si>
  <si>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</si>
  <si>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</si>
  <si>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</si>
  <si>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</si>
  <si>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</si>
  <si>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</si>
  <si>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</si>
  <si>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</si>
  <si>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</si>
  <si>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</si>
  <si>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</si>
  <si>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</si>
  <si>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</si>
  <si>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</si>
  <si>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</si>
  <si>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</si>
  <si>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</si>
  <si>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</si>
  <si>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</si>
  <si>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</si>
  <si>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</si>
  <si>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</si>
  <si>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</si>
  <si>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</si>
  <si>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</si>
  <si>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</si>
  <si>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</si>
  <si>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</si>
  <si>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</si>
  <si>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</si>
  <si>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</si>
  <si>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</si>
  <si>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</si>
  <si>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</si>
  <si>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</si>
  <si>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</si>
  <si>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</si>
  <si>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</si>
  <si>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</si>
  <si>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</si>
  <si>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</si>
  <si>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</si>
  <si>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</si>
  <si>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</si>
  <si>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</si>
  <si>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</si>
  <si>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</si>
  <si>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</si>
  <si>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</si>
  <si>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</si>
  <si>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</si>
  <si>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</si>
  <si>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</si>
  <si>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</si>
  <si>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</si>
  <si>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</si>
  <si>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</si>
  <si>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</si>
  <si>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</si>
  <si>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</si>
  <si>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</si>
  <si>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</si>
  <si>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</si>
  <si>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</si>
  <si>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</si>
  <si>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</si>
  <si>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</si>
  <si>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</si>
  <si>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</si>
  <si>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</si>
  <si>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</si>
  <si>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</si>
  <si>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</si>
  <si>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</si>
  <si>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</si>
  <si>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</si>
  <si>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</si>
  <si>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</si>
  <si>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</si>
  <si>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</si>
  <si>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</si>
  <si>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</si>
  <si>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</si>
  <si>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</si>
  <si>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</si>
  <si>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</si>
  <si>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</si>
  <si>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</si>
  <si>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</si>
  <si>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</si>
  <si>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</si>
  <si>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</si>
  <si>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</si>
  <si>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</si>
  <si>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</si>
  <si>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</si>
  <si>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</si>
  <si>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</si>
  <si>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</si>
  <si>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</si>
  <si>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</si>
  <si>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</si>
  <si>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</si>
  <si>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</si>
  <si>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</si>
  <si>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</si>
  <si>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</si>
  <si>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</si>
  <si>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</si>
  <si>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</si>
  <si>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</si>
  <si>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</si>
  <si>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</si>
  <si>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</si>
  <si>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</si>
  <si>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</si>
  <si>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</si>
  <si>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</si>
  <si>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</si>
  <si>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</si>
  <si>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</si>
  <si>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</si>
  <si>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</si>
  <si>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</si>
  <si>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</si>
  <si>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</si>
  <si>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</si>
  <si>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</si>
  <si>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</si>
  <si>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</si>
  <si>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</si>
  <si>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</si>
  <si>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</si>
  <si>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</si>
  <si>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</si>
  <si>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</si>
  <si>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</si>
  <si>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</si>
  <si>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</si>
  <si>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</si>
  <si>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</si>
  <si>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</si>
  <si>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</si>
  <si>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</si>
  <si>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</si>
  <si>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</si>
  <si>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</si>
  <si>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</si>
  <si>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</si>
  <si>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</si>
  <si>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</si>
  <si>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</si>
  <si>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</si>
  <si>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</si>
  <si>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</si>
  <si>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</si>
  <si>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</si>
  <si>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</si>
  <si>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</si>
  <si>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</si>
  <si>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</si>
  <si>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</si>
  <si>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</si>
  <si>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</si>
  <si>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</si>
  <si>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</si>
  <si>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</si>
  <si>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</si>
  <si>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</si>
  <si>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</si>
  <si>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</si>
  <si>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</si>
  <si>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</si>
  <si>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</si>
  <si>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</si>
  <si>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</si>
  <si>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</si>
  <si>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</si>
  <si>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</si>
  <si>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</si>
  <si>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</si>
  <si>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</si>
  <si>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</si>
  <si>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</si>
  <si>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</si>
  <si>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</si>
  <si>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</si>
  <si>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</si>
  <si>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</si>
  <si>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</si>
  <si>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</si>
  <si>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</si>
  <si>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</si>
  <si>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</si>
  <si>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</si>
  <si>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</si>
  <si>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</si>
  <si>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</si>
  <si>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</si>
  <si>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</si>
  <si>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</si>
  <si>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</si>
  <si>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</si>
  <si>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</si>
  <si>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</si>
  <si>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</si>
  <si>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</si>
  <si>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</si>
  <si>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</si>
  <si>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</si>
  <si>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</si>
  <si>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</si>
  <si>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</si>
  <si>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</si>
  <si>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</si>
  <si>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</si>
  <si>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</si>
  <si>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</si>
  <si>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</si>
  <si>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</si>
  <si>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</si>
  <si>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</si>
  <si>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</si>
  <si>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</si>
  <si>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</si>
  <si>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</si>
  <si>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</si>
  <si>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</si>
  <si>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</si>
  <si>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</si>
  <si>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</si>
  <si>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</si>
  <si>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</si>
  <si>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</si>
  <si>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</si>
  <si>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</si>
  <si>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</si>
  <si>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</si>
  <si>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</si>
  <si>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</si>
  <si>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</si>
  <si>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</si>
  <si>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</si>
  <si>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</si>
  <si>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</si>
  <si>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</si>
  <si>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</si>
  <si>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</si>
  <si>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</si>
  <si>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</si>
  <si>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</si>
  <si>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</si>
  <si>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</si>
  <si>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</si>
  <si>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</si>
  <si>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</si>
  <si>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</si>
  <si>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</si>
  <si>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</si>
  <si>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</si>
  <si>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</si>
  <si>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</si>
  <si>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</si>
  <si>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</si>
  <si>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</si>
  <si>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</si>
  <si>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</si>
  <si>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</si>
  <si>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</si>
  <si>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</si>
  <si>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</si>
  <si>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</si>
  <si>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</si>
  <si>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</si>
  <si>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</si>
  <si>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</si>
  <si>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</si>
  <si>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</si>
  <si>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</si>
  <si>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</si>
  <si>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</si>
  <si>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</si>
  <si>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</si>
  <si>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</si>
  <si>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</si>
  <si>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</si>
  <si>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</si>
  <si>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</si>
  <si>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</si>
  <si>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</si>
  <si>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</si>
  <si>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</si>
  <si>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</si>
  <si>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</si>
  <si>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</si>
  <si>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</si>
  <si>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</si>
  <si>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</si>
  <si>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</si>
  <si>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</si>
  <si>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</si>
  <si>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</si>
  <si>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</si>
  <si>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</si>
  <si>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</si>
  <si>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</si>
  <si>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</si>
  <si>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</si>
  <si>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</si>
  <si>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</si>
  <si>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</si>
  <si>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</si>
  <si>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</si>
  <si>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</si>
  <si>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</si>
  <si>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</si>
  <si>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</si>
  <si>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</si>
  <si>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</si>
  <si>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</si>
  <si>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</si>
  <si>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</si>
  <si>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</si>
  <si>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</si>
  <si>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</si>
  <si>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</si>
  <si>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</si>
  <si>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</si>
  <si>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</si>
  <si>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</si>
  <si>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</si>
  <si>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</si>
  <si>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</si>
  <si>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</si>
  <si>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</si>
  <si>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</si>
  <si>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</si>
  <si>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</si>
  <si>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</si>
  <si>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</si>
  <si>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</si>
  <si>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</si>
  <si>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</si>
  <si>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</si>
  <si>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</si>
  <si>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</si>
  <si>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</si>
  <si>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</si>
  <si>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</si>
  <si>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</si>
  <si>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</si>
  <si>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</si>
  <si>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</si>
  <si>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</si>
  <si>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</si>
  <si>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</si>
  <si>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</si>
  <si>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</si>
  <si>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</si>
  <si>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</si>
  <si>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</si>
  <si>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</si>
  <si>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</si>
  <si>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</si>
  <si>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</si>
  <si>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</si>
  <si>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</si>
  <si>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</si>
  <si>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</si>
  <si>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</si>
  <si>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</si>
  <si>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</si>
  <si>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</si>
  <si>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</si>
  <si>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</si>
  <si>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</si>
  <si>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</si>
  <si>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</si>
  <si>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</si>
  <si>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</si>
  <si>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</si>
  <si>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</si>
  <si>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</si>
  <si>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</si>
  <si>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</si>
  <si>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</si>
  <si>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</si>
  <si>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</si>
  <si>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</si>
  <si>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</si>
  <si>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</si>
  <si>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</si>
  <si>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</si>
  <si>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</si>
  <si>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</si>
  <si>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</si>
  <si>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</si>
  <si>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</si>
  <si>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</si>
  <si>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</si>
  <si>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</si>
  <si>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</si>
  <si>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</si>
  <si>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</si>
  <si>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</si>
  <si>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</si>
  <si>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</si>
  <si>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</si>
  <si>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</si>
  <si>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</si>
  <si>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</si>
  <si>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</si>
  <si>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</si>
  <si>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</si>
  <si>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</si>
  <si>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</si>
  <si>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</si>
  <si>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</si>
  <si>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</si>
  <si>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</si>
  <si>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</si>
  <si>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</si>
  <si>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</si>
  <si>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</si>
  <si>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</si>
  <si>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</si>
  <si>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</si>
  <si>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</si>
  <si>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</si>
  <si>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</si>
  <si>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</si>
  <si>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</si>
  <si>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</si>
  <si>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</si>
  <si>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</si>
  <si>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</si>
  <si>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</si>
  <si>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</si>
  <si>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</si>
  <si>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</si>
  <si>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</si>
  <si>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</si>
  <si>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</si>
  <si>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</si>
  <si>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</si>
  <si>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</si>
  <si>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</si>
  <si>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</si>
  <si>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</si>
  <si>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</si>
  <si>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</si>
  <si>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</si>
  <si>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</si>
  <si>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</si>
  <si>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</si>
  <si>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</si>
  <si>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</si>
  <si>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</si>
  <si>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</si>
  <si>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</si>
  <si>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</si>
  <si>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</si>
  <si>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</si>
  <si>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</si>
  <si>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</si>
  <si>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</si>
  <si>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</si>
  <si>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</si>
  <si>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</si>
  <si>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</si>
  <si>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</si>
  <si>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</si>
  <si>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</si>
  <si>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</si>
  <si>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</si>
  <si>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</si>
  <si>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</si>
  <si>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</si>
  <si>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</si>
  <si>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</si>
  <si>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</si>
  <si>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</si>
  <si>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</si>
  <si>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</si>
  <si>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</si>
  <si>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</si>
  <si>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</si>
  <si>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</si>
  <si>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</si>
  <si>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</si>
  <si>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</si>
  <si>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</si>
  <si>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</si>
  <si>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</si>
  <si>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</si>
  <si>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</si>
  <si>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</si>
  <si>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</si>
  <si>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</si>
  <si>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</si>
  <si>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</si>
  <si>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</si>
  <si>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</si>
  <si>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</si>
  <si>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</si>
  <si>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</si>
  <si>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</si>
  <si>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</si>
  <si>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</si>
  <si>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</si>
  <si>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</si>
  <si>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</si>
  <si>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</si>
  <si>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</si>
  <si>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</si>
  <si>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</si>
  <si>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</si>
  <si>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</si>
  <si>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</si>
  <si>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</si>
  <si>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</si>
  <si>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</si>
  <si>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</si>
  <si>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</si>
  <si>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</si>
  <si>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</si>
  <si>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</si>
  <si>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</si>
  <si>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</si>
  <si>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</si>
  <si>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</si>
  <si>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</si>
  <si>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</si>
  <si>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</si>
  <si>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</si>
  <si>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</si>
  <si>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</si>
  <si>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</si>
  <si>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</si>
  <si>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</si>
  <si>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</si>
  <si>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</si>
  <si>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</si>
  <si>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</si>
  <si>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</si>
  <si>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</si>
  <si>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</si>
  <si>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</si>
  <si>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</si>
  <si>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</si>
  <si>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</si>
  <si>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</si>
  <si>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</si>
  <si>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</si>
  <si>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</si>
  <si>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</si>
  <si>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</si>
  <si>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</si>
  <si>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</si>
  <si>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</si>
  <si>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</si>
  <si>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</si>
  <si>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</si>
  <si>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</si>
  <si>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</si>
  <si>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</si>
  <si>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</si>
  <si>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</si>
  <si>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</si>
  <si>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</si>
  <si>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</si>
  <si>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</si>
  <si>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</si>
  <si>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</si>
  <si>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</si>
  <si>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</si>
  <si>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</si>
  <si>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</si>
  <si>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</si>
  <si>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</si>
  <si>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</si>
  <si>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</si>
  <si>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</si>
  <si>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</si>
  <si>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</si>
  <si>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</si>
  <si>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</si>
  <si>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</si>
  <si>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</si>
  <si>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</si>
  <si>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</si>
  <si>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</si>
  <si>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</si>
  <si>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</si>
  <si>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</si>
  <si>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</si>
  <si>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</si>
  <si>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</si>
  <si>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</si>
  <si>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</si>
  <si>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</si>
  <si>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</si>
  <si>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</si>
  <si>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</si>
  <si>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</si>
  <si>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</si>
  <si>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</si>
  <si>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</si>
  <si>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</si>
  <si>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</si>
  <si>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</si>
  <si>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</si>
  <si>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</si>
  <si>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</si>
  <si>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</si>
  <si>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</si>
  <si>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</si>
  <si>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</si>
  <si>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</si>
  <si>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</si>
  <si>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</si>
  <si>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</si>
  <si>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</si>
  <si>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</si>
  <si>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</si>
  <si>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</si>
  <si>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</si>
  <si>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</si>
  <si>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</si>
  <si>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</si>
  <si>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</si>
  <si>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</si>
  <si>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</si>
  <si>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</si>
  <si>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</si>
  <si>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</si>
  <si>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</si>
  <si>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</si>
  <si>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</si>
  <si>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</si>
  <si>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</si>
  <si>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</si>
  <si>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</si>
  <si>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</si>
  <si>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</si>
  <si>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</si>
  <si>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</si>
  <si>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</si>
  <si>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</si>
  <si>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</si>
  <si>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</si>
  <si>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</si>
  <si>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</si>
  <si>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</si>
  <si>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</si>
  <si>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</si>
  <si>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</si>
  <si>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</si>
  <si>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</si>
  <si>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</si>
  <si>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</si>
  <si>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</si>
  <si>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</si>
  <si>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</si>
  <si>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</si>
  <si>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</si>
  <si>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</si>
  <si>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</si>
  <si>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</si>
  <si>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</si>
  <si>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</si>
  <si>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</si>
  <si>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</si>
  <si>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</si>
  <si>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</si>
  <si>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</si>
  <si>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</si>
  <si>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</si>
  <si>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</si>
  <si>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</si>
  <si>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</si>
  <si>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</si>
  <si>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</si>
  <si>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</si>
  <si>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</si>
  <si>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</si>
  <si>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</si>
  <si>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</si>
  <si>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</si>
  <si>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</si>
  <si>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</si>
  <si>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</si>
  <si>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</si>
  <si>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</si>
  <si>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</si>
  <si>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</si>
  <si>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</si>
  <si>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</si>
  <si>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</si>
  <si>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</si>
  <si>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</si>
  <si>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</si>
  <si>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</si>
  <si>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</si>
  <si>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</si>
  <si>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</si>
  <si>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</si>
  <si>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</si>
  <si>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</si>
  <si>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</si>
  <si>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</si>
  <si>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</si>
  <si>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</si>
  <si>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</si>
  <si>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</si>
  <si>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</si>
  <si>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</si>
  <si>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</si>
  <si>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</si>
  <si>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</si>
  <si>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</si>
  <si>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</si>
  <si>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</si>
  <si>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</si>
  <si>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</si>
  <si>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</si>
  <si>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</si>
  <si>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</si>
  <si>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</si>
  <si>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</si>
  <si>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</si>
  <si>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</si>
  <si>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</si>
  <si>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</si>
  <si>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</si>
  <si>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</si>
  <si>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</si>
  <si>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</si>
  <si>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</si>
  <si>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</si>
  <si>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</si>
  <si>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</si>
  <si>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</si>
  <si>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</si>
  <si>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</si>
  <si>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</si>
  <si>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</si>
  <si>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</si>
  <si>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</si>
  <si>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</si>
  <si>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</si>
  <si>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</si>
  <si>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</si>
  <si>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</si>
  <si>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</si>
  <si>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</si>
  <si>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</si>
  <si>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</si>
  <si>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</si>
  <si>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</si>
  <si>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</si>
  <si>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</si>
  <si>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</si>
  <si>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</si>
  <si>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</si>
  <si>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</si>
  <si>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</si>
  <si>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</si>
  <si>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</si>
  <si>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</si>
  <si>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</si>
  <si>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</si>
  <si>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</si>
  <si>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</si>
  <si>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</si>
  <si>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</si>
  <si>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</si>
  <si>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</si>
  <si>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</si>
  <si>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</si>
  <si>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</si>
  <si>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</si>
  <si>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</si>
  <si>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</si>
  <si>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</si>
  <si>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</si>
  <si>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</si>
  <si>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</si>
  <si>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</si>
  <si>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</si>
  <si>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</si>
  <si>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</si>
  <si>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</si>
  <si>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</si>
  <si>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</si>
  <si>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</si>
  <si>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</si>
  <si>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</si>
  <si>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</si>
  <si>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</si>
  <si>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</si>
  <si>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</si>
  <si>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</si>
  <si>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</si>
  <si>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</si>
  <si>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</si>
  <si>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</si>
  <si>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</si>
  <si>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</si>
  <si>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</si>
  <si>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</si>
  <si>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</si>
  <si>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</si>
  <si>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</si>
  <si>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</si>
  <si>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</si>
  <si>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</si>
  <si>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</si>
  <si>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</si>
  <si>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</si>
  <si>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</si>
  <si>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</si>
  <si>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</si>
  <si>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</si>
  <si>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</si>
  <si>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</si>
  <si>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</si>
  <si>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</si>
  <si>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</si>
  <si>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</si>
  <si>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</si>
  <si>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</si>
  <si>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</si>
  <si>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</si>
  <si>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</si>
  <si>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</si>
  <si>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</si>
  <si>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</si>
  <si>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</si>
  <si>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</si>
  <si>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</si>
  <si>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</si>
  <si>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</si>
  <si>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</si>
  <si>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</si>
  <si>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</si>
  <si>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</si>
  <si>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</si>
  <si>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</si>
  <si>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</si>
  <si>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</si>
  <si>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</si>
  <si>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</si>
  <si>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</si>
  <si>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</si>
  <si>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</si>
  <si>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</si>
  <si>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</si>
  <si>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</si>
  <si>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</si>
  <si>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</si>
  <si>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</si>
  <si>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</si>
  <si>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</si>
  <si>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</si>
  <si>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</si>
  <si>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</si>
  <si>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</si>
  <si>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</si>
  <si>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</si>
  <si>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</si>
  <si>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</si>
  <si>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</si>
  <si>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</si>
  <si>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</si>
  <si>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</si>
  <si>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</si>
  <si>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</si>
  <si>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</si>
  <si>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</si>
  <si>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</si>
  <si>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</si>
  <si>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</si>
  <si>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</si>
  <si>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</si>
  <si>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</si>
  <si>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</si>
  <si>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</si>
  <si>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</si>
  <si>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</si>
  <si>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</si>
  <si>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</si>
  <si>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</si>
  <si>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</si>
  <si>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</si>
  <si>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</si>
  <si>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</si>
  <si>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</si>
  <si>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</si>
  <si>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</si>
  <si>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</si>
  <si>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</si>
  <si>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</si>
  <si>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</si>
  <si>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</si>
  <si>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</si>
  <si>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</si>
  <si>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</si>
  <si>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</si>
  <si>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</si>
  <si>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</si>
  <si>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</si>
  <si>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</si>
  <si>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</si>
  <si>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</si>
  <si>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</si>
  <si>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</si>
  <si>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</si>
  <si>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</si>
  <si>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</si>
  <si>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</si>
  <si>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</si>
  <si>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</si>
  <si>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</si>
  <si>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</si>
  <si>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</si>
  <si>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</si>
  <si>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</si>
  <si>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</si>
  <si>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</si>
  <si>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</si>
  <si>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</si>
  <si>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</si>
  <si>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</si>
  <si>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</si>
  <si>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</si>
  <si>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</si>
  <si>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</si>
  <si>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</si>
  <si>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</si>
  <si>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</si>
  <si>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</si>
  <si>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</si>
  <si>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</si>
  <si>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</si>
  <si>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</si>
  <si>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</si>
  <si>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</si>
  <si>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</si>
  <si>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</si>
  <si>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</si>
  <si>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</si>
  <si>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</si>
  <si>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</si>
  <si>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</si>
  <si>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</si>
  <si>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</si>
  <si>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</si>
  <si>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</si>
  <si>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</si>
  <si>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</si>
  <si>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</si>
  <si>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</si>
  <si>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</si>
  <si>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</si>
  <si>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</si>
  <si>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</si>
  <si>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</si>
  <si>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</si>
  <si>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</si>
  <si>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</si>
  <si>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</si>
  <si>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</si>
  <si>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</si>
  <si>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</si>
  <si>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</si>
  <si>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</si>
  <si>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</si>
  <si>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</si>
  <si>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</si>
  <si>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</si>
  <si>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</si>
  <si>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</si>
  <si>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</si>
  <si>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</si>
  <si>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</si>
  <si>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</si>
  <si>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</si>
  <si>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</si>
  <si>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</si>
  <si>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</si>
  <si>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</si>
  <si>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</si>
  <si>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</si>
  <si>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</si>
  <si>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</si>
  <si>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</si>
  <si>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</si>
  <si>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</si>
  <si>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</si>
  <si>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</si>
  <si>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</si>
  <si>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</si>
  <si>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</si>
  <si>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</si>
  <si>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</si>
  <si>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</si>
  <si>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</si>
  <si>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</si>
  <si>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</si>
  <si>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</si>
  <si>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</si>
  <si>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</si>
  <si>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</si>
  <si>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</si>
  <si>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</si>
  <si>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</si>
  <si>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</si>
  <si>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</si>
  <si>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</si>
  <si>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</si>
  <si>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</si>
  <si>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</si>
  <si>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</si>
  <si>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</si>
  <si>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</si>
  <si>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</si>
  <si>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</si>
  <si>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</si>
  <si>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</si>
  <si>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</si>
  <si>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</si>
  <si>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</si>
  <si>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</si>
  <si>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</si>
  <si>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</si>
  <si>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</si>
  <si>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</si>
  <si>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</si>
  <si>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</si>
  <si>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</si>
  <si>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</si>
  <si>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</si>
  <si>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</si>
  <si>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</si>
  <si>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</si>
  <si>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</si>
  <si>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</si>
  <si>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</si>
  <si>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</si>
  <si>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</si>
  <si>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</si>
  <si>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</si>
  <si>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</si>
  <si>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</si>
  <si>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</si>
  <si>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</si>
  <si>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</si>
  <si>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</si>
  <si>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</si>
  <si>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</si>
  <si>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</si>
  <si>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</si>
  <si>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</si>
  <si>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</si>
  <si>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</si>
  <si>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</si>
  <si>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</si>
  <si>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</si>
  <si>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</si>
  <si>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</si>
  <si>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</si>
  <si>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</si>
  <si>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</si>
  <si>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</si>
  <si>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</si>
  <si>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</si>
  <si>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</si>
  <si>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</si>
  <si>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</si>
  <si>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</si>
  <si>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</si>
  <si>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</si>
  <si>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</si>
  <si>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</si>
  <si>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</si>
  <si>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</si>
  <si>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</si>
  <si>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</si>
  <si>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</si>
  <si>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</si>
  <si>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</si>
  <si>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</si>
  <si>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</si>
  <si>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</si>
  <si>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</si>
  <si>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</si>
  <si>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</si>
  <si>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</si>
  <si>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</si>
  <si>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</si>
  <si>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</si>
  <si>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</si>
  <si>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</si>
  <si>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</si>
  <si>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</si>
  <si>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</si>
  <si>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</si>
  <si>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</si>
  <si>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</si>
  <si>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</si>
  <si>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</si>
  <si>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</si>
  <si>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</si>
  <si>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</si>
  <si>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</si>
  <si>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</si>
  <si>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</si>
  <si>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</si>
  <si>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</si>
  <si>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</si>
  <si>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</si>
  <si>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</si>
  <si>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</si>
  <si>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</si>
  <si>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</si>
  <si>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</si>
  <si>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</si>
  <si>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</si>
  <si>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</si>
  <si>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</si>
  <si>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</si>
  <si>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</si>
  <si>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</si>
  <si>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</si>
  <si>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</si>
  <si>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</si>
  <si>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</si>
  <si>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</si>
  <si>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</si>
  <si>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</si>
  <si>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</si>
  <si>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</si>
  <si>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</si>
  <si>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</si>
  <si>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</si>
  <si>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</si>
  <si>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</si>
  <si>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</si>
  <si>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</si>
  <si>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</si>
  <si>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</si>
  <si>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</si>
  <si>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</si>
  <si>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</si>
  <si>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</si>
  <si>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</si>
  <si>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</si>
  <si>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</si>
  <si>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</si>
  <si>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</si>
  <si>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</si>
  <si>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</si>
  <si>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</si>
  <si>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</si>
  <si>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</si>
  <si>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</si>
  <si>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</si>
  <si>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</si>
  <si>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</si>
  <si>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</si>
  <si>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</si>
  <si>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</si>
  <si>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</si>
  <si>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</si>
  <si>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</si>
  <si>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</si>
  <si>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</si>
  <si>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</si>
  <si>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</si>
  <si>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</si>
  <si>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</si>
  <si>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</si>
  <si>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</si>
  <si>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</si>
  <si>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</si>
  <si>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</si>
  <si>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</si>
  <si>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</si>
  <si>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</si>
  <si>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</si>
  <si>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</si>
  <si>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</si>
  <si>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</si>
  <si>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</si>
  <si>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</si>
  <si>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</si>
  <si>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</si>
  <si>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</si>
  <si>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</si>
  <si>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</si>
  <si>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</si>
  <si>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</si>
  <si>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</si>
  <si>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</si>
  <si>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</si>
  <si>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</si>
  <si>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</si>
  <si>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</si>
  <si>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</si>
  <si>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</si>
  <si>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</si>
  <si>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</si>
  <si>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</si>
  <si>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</si>
  <si>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</si>
  <si>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</si>
  <si>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</si>
  <si>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</si>
  <si>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</si>
  <si>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</si>
  <si>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</si>
  <si>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</si>
  <si>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</si>
  <si>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</si>
  <si>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</si>
  <si>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</si>
  <si>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</si>
  <si>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</si>
  <si>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</si>
  <si>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</si>
  <si>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</si>
  <si>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</si>
  <si>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</si>
  <si>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</si>
  <si>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</si>
  <si>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</si>
  <si>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</si>
  <si>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</si>
  <si>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</si>
  <si>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</si>
  <si>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</si>
  <si>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</si>
  <si>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</si>
  <si>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</si>
  <si>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</si>
  <si>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</si>
  <si>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</si>
  <si>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</si>
  <si>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</si>
  <si>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</si>
  <si>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</si>
  <si>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</si>
  <si>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</si>
  <si>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</si>
  <si>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</si>
  <si>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</si>
  <si>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</si>
  <si>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</si>
  <si>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</si>
  <si>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</si>
  <si>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</si>
  <si>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</si>
  <si>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</si>
  <si>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</si>
  <si>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</si>
  <si>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</si>
  <si>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</si>
  <si>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</si>
  <si>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</si>
  <si>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</si>
  <si>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</si>
  <si>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</si>
  <si>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</si>
  <si>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</si>
  <si>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</si>
  <si>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</si>
  <si>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</si>
  <si>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</si>
  <si>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</si>
  <si>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</si>
  <si>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</si>
  <si>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</si>
  <si>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</si>
  <si>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</si>
  <si>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</si>
  <si>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</si>
  <si>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</si>
  <si>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</si>
  <si>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</si>
  <si>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</si>
  <si>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</si>
  <si>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</si>
  <si>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</si>
  <si>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</si>
  <si>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</si>
  <si>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</si>
  <si>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</si>
  <si>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</si>
  <si>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</si>
  <si>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</si>
  <si>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</si>
  <si>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</si>
  <si>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</si>
  <si>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</si>
  <si>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</si>
  <si>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</si>
  <si>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</si>
  <si>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</si>
  <si>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</si>
  <si>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</si>
  <si>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</si>
  <si>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</si>
  <si>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</si>
  <si>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</si>
  <si>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</si>
  <si>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</si>
  <si>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</si>
  <si>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</si>
  <si>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</si>
  <si>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</si>
  <si>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</si>
  <si>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</si>
  <si>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</si>
  <si>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</si>
  <si>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</si>
  <si>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</si>
  <si>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</si>
  <si>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</si>
  <si>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</si>
  <si>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</si>
  <si>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</si>
  <si>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</si>
  <si>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</si>
  <si>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</si>
  <si>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</si>
  <si>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</si>
  <si>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</si>
  <si>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</si>
  <si>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</si>
  <si>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</si>
  <si>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</si>
  <si>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</si>
  <si>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</si>
  <si>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</si>
  <si>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</si>
  <si>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</si>
  <si>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</si>
  <si>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</si>
  <si>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</si>
  <si>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</si>
  <si>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</si>
  <si>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</si>
  <si>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</si>
  <si>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</si>
  <si>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</si>
  <si>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</si>
  <si>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</si>
  <si>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</si>
  <si>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</si>
  <si>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</si>
  <si>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</si>
  <si>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</si>
  <si>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</si>
  <si>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</si>
  <si>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</si>
  <si>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</si>
  <si>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</si>
  <si>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</si>
  <si>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</si>
  <si>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</si>
  <si>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</si>
  <si>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</si>
  <si>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</si>
  <si>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</si>
  <si>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</si>
  <si>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</si>
  <si>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</si>
  <si>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</si>
  <si>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</si>
  <si>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</si>
  <si>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</si>
  <si>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</si>
  <si>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</si>
  <si>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</si>
  <si>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</si>
  <si>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</si>
  <si>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</si>
  <si>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</si>
  <si>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</si>
  <si>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</si>
  <si>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</si>
  <si>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</si>
  <si>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</si>
  <si>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</si>
  <si>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</si>
  <si>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</si>
  <si>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</si>
  <si>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</si>
  <si>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</si>
  <si>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</si>
  <si>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</si>
  <si>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</si>
  <si>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</si>
  <si>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</si>
  <si>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</si>
  <si>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</si>
  <si>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</si>
  <si>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</si>
  <si>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</si>
  <si>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</si>
  <si>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</si>
  <si>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</si>
  <si>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</si>
  <si>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</si>
  <si>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</si>
  <si>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</si>
  <si>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</si>
  <si>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</si>
  <si>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</si>
  <si>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</si>
  <si>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</si>
  <si>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</si>
  <si>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</si>
  <si>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</si>
  <si>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</si>
  <si>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</si>
  <si>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</si>
  <si>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</si>
  <si>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</si>
  <si>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</si>
  <si>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</si>
  <si>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</si>
  <si>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</si>
  <si>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</si>
  <si>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</si>
  <si>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</si>
  <si>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</si>
  <si>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</si>
  <si>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</si>
  <si>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</si>
  <si>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</si>
  <si>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</si>
  <si>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</si>
  <si>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</si>
  <si>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</si>
  <si>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</si>
  <si>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</si>
  <si>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</si>
  <si>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</si>
  <si>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</si>
  <si>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</si>
  <si>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</si>
  <si>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</si>
  <si>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</si>
  <si>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</si>
  <si>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</si>
  <si>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</si>
  <si>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</si>
  <si>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</si>
  <si>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</si>
  <si>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</si>
  <si>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</si>
  <si>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</si>
  <si>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</si>
  <si>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</si>
  <si>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</si>
  <si>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</si>
  <si>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</si>
  <si>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</si>
  <si>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</si>
  <si>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</si>
  <si>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</si>
  <si>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</si>
  <si>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</si>
  <si>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</si>
  <si>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</si>
  <si>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</si>
  <si>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</si>
  <si>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</si>
  <si>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</si>
  <si>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</si>
  <si>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</si>
  <si>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</si>
  <si>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</si>
  <si>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</si>
  <si>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</si>
  <si>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</si>
  <si>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</si>
  <si>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</si>
  <si>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</si>
  <si>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</si>
  <si>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</si>
  <si>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</si>
  <si>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</si>
  <si>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</si>
  <si>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</si>
  <si>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</si>
  <si>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</si>
  <si>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</si>
  <si>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</si>
  <si>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</si>
  <si>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</si>
  <si>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</si>
  <si>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</si>
  <si>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</si>
  <si>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</si>
  <si>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</si>
  <si>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</si>
  <si>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</si>
  <si>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</si>
  <si>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</si>
  <si>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</si>
  <si>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</si>
  <si>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</si>
  <si>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</si>
  <si>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</si>
  <si>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</si>
  <si>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</si>
  <si>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</si>
  <si>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</si>
  <si>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</si>
  <si>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</si>
  <si>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</si>
  <si>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</si>
  <si>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</si>
  <si>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</si>
  <si>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</si>
  <si>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</si>
  <si>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</si>
  <si>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</si>
  <si>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</si>
  <si>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</si>
  <si>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</si>
  <si>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</si>
  <si>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</si>
  <si>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</si>
  <si>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</si>
  <si>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</si>
  <si>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</si>
  <si>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</si>
  <si>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</si>
  <si>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</si>
  <si>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</si>
  <si>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</si>
  <si>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</si>
  <si>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</si>
  <si>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</si>
  <si>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</si>
  <si>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</si>
  <si>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</si>
  <si>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</si>
  <si>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</si>
  <si>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</si>
  <si>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</si>
  <si>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</si>
  <si>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</si>
  <si>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</si>
  <si>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</si>
  <si>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</si>
  <si>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</si>
  <si>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</si>
  <si>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</si>
  <si>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</si>
  <si>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</si>
  <si>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</si>
  <si>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</si>
  <si>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</si>
  <si>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</si>
  <si>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</si>
  <si>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</si>
  <si>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</si>
  <si>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</si>
  <si>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</si>
  <si>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</si>
  <si>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</si>
  <si>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</si>
  <si>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</si>
  <si>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</si>
  <si>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</si>
  <si>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</si>
  <si>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</si>
  <si>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</si>
  <si>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</si>
  <si>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</si>
  <si>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</si>
  <si>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</si>
  <si>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</si>
  <si>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</si>
  <si>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</si>
  <si>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</si>
  <si>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</si>
  <si>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</si>
  <si>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</si>
  <si>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</si>
  <si>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</si>
  <si>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</si>
  <si>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</si>
  <si>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</si>
  <si>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</si>
  <si>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</si>
  <si>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</si>
  <si>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</si>
  <si>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</si>
  <si>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</si>
  <si>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</si>
  <si>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</si>
  <si>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</si>
  <si>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</si>
  <si>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</si>
  <si>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</si>
  <si>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</si>
  <si>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</si>
  <si>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</si>
  <si>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</si>
  <si>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</si>
  <si>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</si>
  <si>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</si>
  <si>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</si>
  <si>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</si>
  <si>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</si>
  <si>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</si>
  <si>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</si>
  <si>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</si>
  <si>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</si>
  <si>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</si>
  <si>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</si>
  <si>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</si>
  <si>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</si>
  <si>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</si>
  <si>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</si>
  <si>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</si>
  <si>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</si>
  <si>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</si>
  <si>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</si>
  <si>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</si>
  <si>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</si>
  <si>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</si>
  <si>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</si>
  <si>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</si>
  <si>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</si>
  <si>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</si>
  <si>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</si>
  <si>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</si>
  <si>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</si>
  <si>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</si>
  <si>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</si>
  <si>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</si>
  <si>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</si>
  <si>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</si>
  <si>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</si>
  <si>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</si>
  <si>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</si>
  <si>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</si>
  <si>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</si>
  <si>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</si>
  <si>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</si>
  <si>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</si>
  <si>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</si>
  <si>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</si>
  <si>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</si>
  <si>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</si>
  <si>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</si>
  <si>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</si>
  <si>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</si>
  <si>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</si>
  <si>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</si>
  <si>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</si>
  <si>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</si>
  <si>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</si>
  <si>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</si>
  <si>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</si>
  <si>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</si>
  <si>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</si>
  <si>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</si>
  <si>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</si>
  <si>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</si>
  <si>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</si>
  <si>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</si>
  <si>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</si>
  <si>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</si>
  <si>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</si>
  <si>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</si>
  <si>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</si>
  <si>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</si>
  <si>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</si>
  <si>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</si>
  <si>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</si>
  <si>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</si>
  <si>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</si>
  <si>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</si>
  <si>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</si>
  <si>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</si>
  <si>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</si>
  <si>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</si>
  <si>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</si>
  <si>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</si>
  <si>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</si>
  <si>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</si>
  <si>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</si>
  <si>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</si>
  <si>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</si>
  <si>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</si>
  <si>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</si>
  <si>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</si>
  <si>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</si>
  <si>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</si>
  <si>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</si>
  <si>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</si>
  <si>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</si>
  <si>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</si>
  <si>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</si>
  <si>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</si>
  <si>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</si>
  <si>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</si>
  <si>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</si>
  <si>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</si>
  <si>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</si>
  <si>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</si>
  <si>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</si>
  <si>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</si>
  <si>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</si>
  <si>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</si>
  <si>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</si>
  <si>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</si>
  <si>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</si>
  <si>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</si>
  <si>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</si>
  <si>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</si>
  <si>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</si>
  <si>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</si>
  <si>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</si>
  <si>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</si>
  <si>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</si>
  <si>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</si>
  <si>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</si>
  <si>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</si>
  <si>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</si>
  <si>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</si>
  <si>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</si>
  <si>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</si>
  <si>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</si>
  <si>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</si>
  <si>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</si>
  <si>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</si>
  <si>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</si>
  <si>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</si>
  <si>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</si>
  <si>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</si>
  <si>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</si>
  <si>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</si>
  <si>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</si>
  <si>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</si>
  <si>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</si>
  <si>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</si>
  <si>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</si>
  <si>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</si>
  <si>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</si>
  <si>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</si>
  <si>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</si>
  <si>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</si>
  <si>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</si>
  <si>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</si>
  <si>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</si>
  <si>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</si>
  <si>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</si>
  <si>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</si>
  <si>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</si>
  <si>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</si>
  <si>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</si>
  <si>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</si>
  <si>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</si>
  <si>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</si>
  <si>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</si>
  <si>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</si>
  <si>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</si>
  <si>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</si>
  <si>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</si>
  <si>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</si>
  <si>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</si>
  <si>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</si>
  <si>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</si>
  <si>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</si>
  <si>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</si>
  <si>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</si>
  <si>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</si>
  <si>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</si>
  <si>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</si>
  <si>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</si>
  <si>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</si>
  <si>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</si>
  <si>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</si>
  <si>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</si>
  <si>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</si>
  <si>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</si>
  <si>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</si>
  <si>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</si>
  <si>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</si>
  <si>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</si>
  <si>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</si>
  <si>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</si>
  <si>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</si>
  <si>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</si>
  <si>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</si>
  <si>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</si>
  <si>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</si>
  <si>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</si>
  <si>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</si>
  <si>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</si>
  <si>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</si>
  <si>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</si>
  <si>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</si>
  <si>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</si>
  <si>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</si>
  <si>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</si>
  <si>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</si>
  <si>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</si>
  <si>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</si>
  <si>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</si>
  <si>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</si>
  <si>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</si>
  <si>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</si>
  <si>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</si>
  <si>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</si>
  <si>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</si>
  <si>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</si>
  <si>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</si>
  <si>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</si>
  <si>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</si>
  <si>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</si>
  <si>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</si>
  <si>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</si>
  <si>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</si>
  <si>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</si>
  <si>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</si>
  <si>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</si>
  <si>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</si>
  <si>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</si>
  <si>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</si>
  <si>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</si>
  <si>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</si>
  <si>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</si>
  <si>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</si>
  <si>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</si>
  <si>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</si>
  <si>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</si>
  <si>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</si>
  <si>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</si>
  <si>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</si>
  <si>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</si>
  <si>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</si>
  <si>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</si>
  <si>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</si>
  <si>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</si>
  <si>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</si>
  <si>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</si>
  <si>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</si>
  <si>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</si>
  <si>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</si>
  <si>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</si>
  <si>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</si>
  <si>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</si>
  <si>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</si>
  <si>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</si>
  <si>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</si>
  <si>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</si>
  <si>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</si>
  <si>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</si>
  <si>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</si>
  <si>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</si>
  <si>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</si>
  <si>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</si>
  <si>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</si>
  <si>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</si>
  <si>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</si>
  <si>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</si>
  <si>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</si>
  <si>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</si>
  <si>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</si>
  <si>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</si>
  <si>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</si>
  <si>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</si>
  <si>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</si>
  <si>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</si>
  <si>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</si>
  <si>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</si>
  <si>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</si>
  <si>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</si>
  <si>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</si>
  <si>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</si>
  <si>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</si>
  <si>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</si>
  <si>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</si>
  <si>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</si>
  <si>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</si>
  <si>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</si>
  <si>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</si>
  <si>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</si>
  <si>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</si>
  <si>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</si>
  <si>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</si>
  <si>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</si>
  <si>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</si>
  <si>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</si>
  <si>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</si>
  <si>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</si>
  <si>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</si>
  <si>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</si>
  <si>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</si>
  <si>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</si>
  <si>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</si>
  <si>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</si>
  <si>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</si>
  <si>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</si>
  <si>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</si>
  <si>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</si>
  <si>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</si>
  <si>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</si>
  <si>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</si>
  <si>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</si>
  <si>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</si>
  <si>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</si>
  <si>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</si>
  <si>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</si>
  <si>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</si>
  <si>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</si>
  <si>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</si>
  <si>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</si>
  <si>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</si>
  <si>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</si>
  <si>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</si>
  <si>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</si>
  <si>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</si>
  <si>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</si>
  <si>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</si>
  <si>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</si>
  <si>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</si>
  <si>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</si>
  <si>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</si>
  <si>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</si>
  <si>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</si>
  <si>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</si>
  <si>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</si>
  <si>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</si>
  <si>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</si>
  <si>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</si>
  <si>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</si>
  <si>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</si>
  <si>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</si>
  <si>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</si>
  <si>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</si>
  <si>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</si>
  <si>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</si>
  <si>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</si>
  <si>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</si>
  <si>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</si>
  <si>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</si>
  <si>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</si>
  <si>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</si>
  <si>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</si>
  <si>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</si>
  <si>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</si>
  <si>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</si>
  <si>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</si>
  <si>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</si>
  <si>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</si>
  <si>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</si>
  <si>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</si>
  <si>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</si>
  <si>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</si>
  <si>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</si>
  <si>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</si>
  <si>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</si>
  <si>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</si>
  <si>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</si>
  <si>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</si>
  <si>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</si>
  <si>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</si>
  <si>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</si>
  <si>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</si>
  <si>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</si>
  <si>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</si>
  <si>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</si>
  <si>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</si>
  <si>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</si>
  <si>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</si>
  <si>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</si>
  <si>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</si>
  <si>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</si>
  <si>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</si>
  <si>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</si>
  <si>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</si>
  <si>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</si>
  <si>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</si>
  <si>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</si>
  <si>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</si>
  <si>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</si>
  <si>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</si>
  <si>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</si>
  <si>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</si>
  <si>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</si>
  <si>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</si>
  <si>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</si>
  <si>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</si>
  <si>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</si>
  <si>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</si>
  <si>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</si>
  <si>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</si>
  <si>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</si>
  <si>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</si>
  <si>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</si>
  <si>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</si>
  <si>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</si>
  <si>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</si>
  <si>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</si>
  <si>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</si>
  <si>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</si>
  <si>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</si>
  <si>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</si>
  <si>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</si>
  <si>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</si>
  <si>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</si>
  <si>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</si>
  <si>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</si>
  <si>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</si>
  <si>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</si>
  <si>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</si>
  <si>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</si>
  <si>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</si>
  <si>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</si>
  <si>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</si>
  <si>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</si>
  <si>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</si>
  <si>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</si>
  <si>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</si>
  <si>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</si>
  <si>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</si>
  <si>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</si>
  <si>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</si>
  <si>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</si>
  <si>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</si>
  <si>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</si>
  <si>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</si>
  <si>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</si>
  <si>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</si>
  <si>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</si>
  <si>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</si>
  <si>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</si>
  <si>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</si>
  <si>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</si>
  <si>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</si>
  <si>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</si>
  <si>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</si>
  <si>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</si>
  <si>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</si>
  <si>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</si>
  <si>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</si>
  <si>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</si>
  <si>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</si>
  <si>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</si>
  <si>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</si>
  <si>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</si>
  <si>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</si>
  <si>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</si>
  <si>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</si>
  <si>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</si>
  <si>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</si>
  <si>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</si>
  <si>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</si>
  <si>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</si>
  <si>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</si>
  <si>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</si>
  <si>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</si>
  <si>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</si>
  <si>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</si>
  <si>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</si>
  <si>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</si>
  <si>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</si>
  <si>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</si>
  <si>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</si>
  <si>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</si>
  <si>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</si>
  <si>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</si>
  <si>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</si>
  <si>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</si>
  <si>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</si>
  <si>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</si>
  <si>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</si>
  <si>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</si>
  <si>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</si>
  <si>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</si>
  <si>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</si>
  <si>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</si>
  <si>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</si>
  <si>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</si>
  <si>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</si>
  <si>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</si>
  <si>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</si>
  <si>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</si>
  <si>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</si>
  <si>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</si>
  <si>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</si>
  <si>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</si>
  <si>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</si>
  <si>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</si>
  <si>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</si>
  <si>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</si>
  <si>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</si>
  <si>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</si>
  <si>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</si>
  <si>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</si>
  <si>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</si>
  <si>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</si>
  <si>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</si>
  <si>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</si>
  <si>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</si>
  <si>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</si>
  <si>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</si>
  <si>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</si>
  <si>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</si>
  <si>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</si>
  <si>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</si>
  <si>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</si>
  <si>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</si>
  <si>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</si>
  <si>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</si>
  <si>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</si>
  <si>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</si>
  <si>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</si>
  <si>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</si>
  <si>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</si>
  <si>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</si>
  <si>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</si>
  <si>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</si>
  <si>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</si>
  <si>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</si>
  <si>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</si>
  <si>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</si>
  <si>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</si>
  <si>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</si>
  <si>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</si>
  <si>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</si>
  <si>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</si>
  <si>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</si>
  <si>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</si>
  <si>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</si>
  <si>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</si>
  <si>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</si>
  <si>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</si>
  <si>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</si>
  <si>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</si>
  <si>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</si>
  <si>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</si>
  <si>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</si>
  <si>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</si>
  <si>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</si>
  <si>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</si>
  <si>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</si>
  <si>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</si>
  <si>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</si>
  <si>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</si>
  <si>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</si>
  <si>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</si>
  <si>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</si>
  <si>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</si>
  <si>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</si>
  <si>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</si>
  <si>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</si>
  <si>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</si>
  <si>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</si>
  <si>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</si>
  <si>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</si>
  <si>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</si>
  <si>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</si>
  <si>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</si>
  <si>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</si>
  <si>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</si>
  <si>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</si>
  <si>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</si>
  <si>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</si>
  <si>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</si>
  <si>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</si>
  <si>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</si>
  <si>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</si>
  <si>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</si>
  <si>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</si>
  <si>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</si>
  <si>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</si>
  <si>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</si>
  <si>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</si>
  <si>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</si>
  <si>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</si>
  <si>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</si>
  <si>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</si>
  <si>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</si>
  <si>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</si>
  <si>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</si>
  <si>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</si>
  <si>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</si>
  <si>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</si>
  <si>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</si>
  <si>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</si>
  <si>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</si>
  <si>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</si>
  <si>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</si>
  <si>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</si>
  <si>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</si>
  <si>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</si>
  <si>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</si>
  <si>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</si>
  <si>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</si>
  <si>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</si>
  <si>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</si>
  <si>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</si>
  <si>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</si>
  <si>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</si>
  <si>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</si>
  <si>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</si>
  <si>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</si>
  <si>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</si>
  <si>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</si>
  <si>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</si>
  <si>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</si>
  <si>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</si>
  <si>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</si>
  <si>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</si>
  <si>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</si>
  <si>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</si>
  <si>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</si>
  <si>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</si>
  <si>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</si>
  <si>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</si>
  <si>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</si>
  <si>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</si>
  <si>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</si>
  <si>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</si>
  <si>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</si>
  <si>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</si>
  <si>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</si>
  <si>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</si>
  <si>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</si>
  <si>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</si>
  <si>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</si>
  <si>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</si>
  <si>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</si>
  <si>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</si>
  <si>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</si>
  <si>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</si>
  <si>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</si>
  <si>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</si>
  <si>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</si>
  <si>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</si>
  <si>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</si>
  <si>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</si>
  <si>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</si>
  <si>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</si>
  <si>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</si>
  <si>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</si>
  <si>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</si>
  <si>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</si>
  <si>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</si>
  <si>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</si>
  <si>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</si>
  <si>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</si>
  <si>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</si>
  <si>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</si>
  <si>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</si>
  <si>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</si>
  <si>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</si>
  <si>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</si>
  <si>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</si>
  <si>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</si>
  <si>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</si>
  <si>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</si>
  <si>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</si>
  <si>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</si>
  <si>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</si>
  <si>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</si>
  <si>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</si>
  <si>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</si>
  <si>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</si>
  <si>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</si>
  <si>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</si>
  <si>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</si>
  <si>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</si>
  <si>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</si>
  <si>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</si>
  <si>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</si>
  <si>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</si>
  <si>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</si>
  <si>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</si>
  <si>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</si>
  <si>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</si>
  <si>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</si>
  <si>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</si>
  <si>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</si>
  <si>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</si>
  <si>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</si>
  <si>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</si>
  <si>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</si>
  <si>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</si>
  <si>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</si>
  <si>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</si>
  <si>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</si>
  <si>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</si>
  <si>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</si>
  <si>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</si>
  <si>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</si>
  <si>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</si>
  <si>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</si>
  <si>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</si>
  <si>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</si>
  <si>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</si>
  <si>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</si>
  <si>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</si>
  <si>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</si>
  <si>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</si>
  <si>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</si>
  <si>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</si>
  <si>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</si>
  <si>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</si>
  <si>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</si>
  <si>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</si>
  <si>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</si>
  <si>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</si>
  <si>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</si>
  <si>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</si>
  <si>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</si>
  <si>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</si>
  <si>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</si>
  <si>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</si>
  <si>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</si>
  <si>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</si>
  <si>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</si>
  <si>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</si>
  <si>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</si>
  <si>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</si>
  <si>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</si>
  <si>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</si>
  <si>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</si>
  <si>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</si>
  <si>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</si>
  <si>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</si>
  <si>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</si>
  <si>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</si>
  <si>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</si>
  <si>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</si>
  <si>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</si>
  <si>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</si>
  <si>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</si>
  <si>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</si>
  <si>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</si>
  <si>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</si>
  <si>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</si>
  <si>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</si>
  <si>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</si>
  <si>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</si>
  <si>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</si>
  <si>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</si>
  <si>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</si>
  <si>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</si>
  <si>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</si>
  <si>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</si>
  <si>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</si>
  <si>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</si>
  <si>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</si>
  <si>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</si>
  <si>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</si>
  <si>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</si>
  <si>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</si>
  <si>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</si>
  <si>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</si>
  <si>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</si>
  <si>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</si>
  <si>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</si>
  <si>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</si>
  <si>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</si>
  <si>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</si>
  <si>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</si>
  <si>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</si>
  <si>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</si>
  <si>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</si>
  <si>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</si>
  <si>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</si>
  <si>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</si>
  <si>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</si>
  <si>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</si>
  <si>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</si>
  <si>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</si>
  <si>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</si>
  <si>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</si>
  <si>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</si>
  <si>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</si>
  <si>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</si>
  <si>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</si>
  <si>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</si>
  <si>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</si>
  <si>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</si>
  <si>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</si>
  <si>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</si>
  <si>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</si>
  <si>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</si>
  <si>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</si>
  <si>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</si>
  <si>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</si>
  <si>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</si>
  <si>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</si>
  <si>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</si>
  <si>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</si>
  <si>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</si>
  <si>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</si>
  <si>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</si>
  <si>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</si>
  <si>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</si>
  <si>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</si>
  <si>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</si>
  <si>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</si>
  <si>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</si>
  <si>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</si>
  <si>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</si>
  <si>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</si>
  <si>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</si>
  <si>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</si>
  <si>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</si>
  <si>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</si>
  <si>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</si>
  <si>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</si>
  <si>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</si>
  <si>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</si>
  <si>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</si>
  <si>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</si>
  <si>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</si>
  <si>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</si>
  <si>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</si>
  <si>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</si>
  <si>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</si>
  <si>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</si>
  <si>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</si>
  <si>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</si>
  <si>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</si>
  <si>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</si>
  <si>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</si>
  <si>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</si>
  <si>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</si>
  <si>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</si>
  <si>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</si>
  <si>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</si>
  <si>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</si>
  <si>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</si>
  <si>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</si>
  <si>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</si>
  <si>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</si>
  <si>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</si>
  <si>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</si>
  <si>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</si>
  <si>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</si>
  <si>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</si>
  <si>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</si>
  <si>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</si>
  <si>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</si>
  <si>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</si>
  <si>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</si>
  <si>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</si>
  <si>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</si>
  <si>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</si>
  <si>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</si>
  <si>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</si>
  <si>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</si>
  <si>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</si>
  <si>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</si>
  <si>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</si>
  <si>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</si>
  <si>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</si>
  <si>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</si>
  <si>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</si>
  <si>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</si>
  <si>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</si>
  <si>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</si>
  <si>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</si>
  <si>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</si>
  <si>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</si>
  <si>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</si>
  <si>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</si>
  <si>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</si>
  <si>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</si>
  <si>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</si>
  <si>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</si>
  <si>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</si>
  <si>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</si>
  <si>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</si>
  <si>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</si>
  <si>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</si>
  <si>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</si>
  <si>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</si>
  <si>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</si>
  <si>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</si>
  <si>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</si>
  <si>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</si>
  <si>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</si>
  <si>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</si>
  <si>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</si>
  <si>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</si>
  <si>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</si>
  <si>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</si>
  <si>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</si>
  <si>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</si>
  <si>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</si>
  <si>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</si>
  <si>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</si>
  <si>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</si>
  <si>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</si>
  <si>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</si>
  <si>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</si>
  <si>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</si>
  <si>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</si>
  <si>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</si>
  <si>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</si>
  <si>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</si>
  <si>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</si>
  <si>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</si>
  <si>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</si>
  <si>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</si>
  <si>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</si>
  <si>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</si>
  <si>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</si>
  <si>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</si>
  <si>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</si>
  <si>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</si>
  <si>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</si>
  <si>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</si>
  <si>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</si>
  <si>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</si>
  <si>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</si>
  <si>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</si>
  <si>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</si>
  <si>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</si>
  <si>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</si>
  <si>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</si>
  <si>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</si>
  <si>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</si>
  <si>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</si>
  <si>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</si>
  <si>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</si>
  <si>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</si>
  <si>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</si>
  <si>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</si>
  <si>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</si>
  <si>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</si>
  <si>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</si>
  <si>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</si>
  <si>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</si>
  <si>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</si>
  <si>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</si>
  <si>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</si>
  <si>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</si>
  <si>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</si>
  <si>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</si>
  <si>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</si>
  <si>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</si>
  <si>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</si>
  <si>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</si>
  <si>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</si>
  <si>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</si>
  <si>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</si>
  <si>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</si>
  <si>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</si>
  <si>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</si>
  <si>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</si>
  <si>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</si>
  <si>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</si>
  <si>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</si>
  <si>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</si>
  <si>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</si>
  <si>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</si>
  <si>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</si>
  <si>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</si>
  <si>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</si>
  <si>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</si>
  <si>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</si>
  <si>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</si>
  <si>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</si>
  <si>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</si>
  <si>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</si>
  <si>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</si>
  <si>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</si>
  <si>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</si>
  <si>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</si>
  <si>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</si>
  <si>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</si>
  <si>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</si>
  <si>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</si>
  <si>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</si>
  <si>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</si>
  <si>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</si>
  <si>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</si>
  <si>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</si>
  <si>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</si>
  <si>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</si>
  <si>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</si>
  <si>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</si>
  <si>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</si>
  <si>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</si>
  <si>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</si>
  <si>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</si>
  <si>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</si>
  <si>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</si>
  <si>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</si>
  <si>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</si>
  <si>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</si>
  <si>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</si>
  <si>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</si>
  <si>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</si>
  <si>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</si>
  <si>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</si>
  <si>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</si>
  <si>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</si>
  <si>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</si>
  <si>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</si>
  <si>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</si>
  <si>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</si>
  <si>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</si>
  <si>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</si>
  <si>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</si>
  <si>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</si>
  <si>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</si>
  <si>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</si>
  <si>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</si>
  <si>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</si>
  <si>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</si>
  <si>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</si>
  <si>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</si>
  <si>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</si>
  <si>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</si>
  <si>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</si>
  <si>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</si>
  <si>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</si>
  <si>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</si>
  <si>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</si>
  <si>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</si>
  <si>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</si>
  <si>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</si>
  <si>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</si>
  <si>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</si>
  <si>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</si>
  <si>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</si>
  <si>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</si>
  <si>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</si>
  <si>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</si>
  <si>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</si>
  <si>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</si>
  <si>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</si>
  <si>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</si>
  <si>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</si>
  <si>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</si>
  <si>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</si>
  <si>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</si>
  <si>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</si>
  <si>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</si>
  <si>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</si>
  <si>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</si>
  <si>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</si>
  <si>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</si>
  <si>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</si>
  <si>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</si>
  <si>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</si>
  <si>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</si>
  <si>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</si>
  <si>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</si>
  <si>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</si>
  <si>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</si>
  <si>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</si>
  <si>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</si>
  <si>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</si>
  <si>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</si>
  <si>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</si>
  <si>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</si>
  <si>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</si>
  <si>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</si>
  <si>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</si>
  <si>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</si>
  <si>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</si>
  <si>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</si>
  <si>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</si>
  <si>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</si>
  <si>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</si>
  <si>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</si>
  <si>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</si>
  <si>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</si>
  <si>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</si>
  <si>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</si>
  <si>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</si>
  <si>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</si>
  <si>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</si>
  <si>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</si>
  <si>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</si>
  <si>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</si>
  <si>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</si>
  <si>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</si>
  <si>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</si>
  <si>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</si>
  <si>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</si>
  <si>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</si>
  <si>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</si>
  <si>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</si>
  <si>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</si>
  <si>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</si>
  <si>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</si>
  <si>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</si>
  <si>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</si>
  <si>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</si>
  <si>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</si>
  <si>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</si>
  <si>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</si>
  <si>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</si>
  <si>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</si>
  <si>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</si>
  <si>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</si>
  <si>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</si>
  <si>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</si>
  <si>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</si>
  <si>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</si>
  <si>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</si>
  <si>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</si>
  <si>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</si>
  <si>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</si>
  <si>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</si>
  <si>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</si>
  <si>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</si>
  <si>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</si>
  <si>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</si>
  <si>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</si>
  <si>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</si>
  <si>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</si>
  <si>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</si>
  <si>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</si>
  <si>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</si>
  <si>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</si>
  <si>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</si>
  <si>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</si>
  <si>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</si>
  <si>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</si>
  <si>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</si>
  <si>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</si>
  <si>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</si>
  <si>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</si>
  <si>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</si>
  <si>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</si>
  <si>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</si>
  <si>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</si>
  <si>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</si>
  <si>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</si>
  <si>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</si>
  <si>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</si>
  <si>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</si>
  <si>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</si>
  <si>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</si>
  <si>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</si>
  <si>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</si>
  <si>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</si>
  <si>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</si>
  <si>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</si>
  <si>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</si>
  <si>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</si>
  <si>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</si>
  <si>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</si>
  <si>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</si>
  <si>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</si>
  <si>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</si>
  <si>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</si>
  <si>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</si>
  <si>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</si>
  <si>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</si>
  <si>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</si>
  <si>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</si>
  <si>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</si>
  <si>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</si>
  <si>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</si>
  <si>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</si>
  <si>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</si>
  <si>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</si>
  <si>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</si>
  <si>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</si>
  <si>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</si>
  <si>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</si>
  <si>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</si>
  <si>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</si>
  <si>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</si>
  <si>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</si>
  <si>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</si>
  <si>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</si>
  <si>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</si>
  <si>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</si>
  <si>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</si>
  <si>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</si>
  <si>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</si>
  <si>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</si>
  <si>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</si>
  <si>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</si>
  <si>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</si>
  <si>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</si>
  <si>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</si>
  <si>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</si>
  <si>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</si>
  <si>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</si>
  <si>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</si>
  <si>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</si>
  <si>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</si>
  <si>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</si>
  <si>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</si>
  <si>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</si>
  <si>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</si>
  <si>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</si>
  <si>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</si>
  <si>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</si>
  <si>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</si>
  <si>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</si>
  <si>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</si>
  <si>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</si>
  <si>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</si>
  <si>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</si>
  <si>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</si>
  <si>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</si>
  <si>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</si>
  <si>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</si>
  <si>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</si>
  <si>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</si>
  <si>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</si>
  <si>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</si>
  <si>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</si>
  <si>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</si>
  <si>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</si>
  <si>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</si>
  <si>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</si>
  <si>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</si>
  <si>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</si>
  <si>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</si>
  <si>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</si>
  <si>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</si>
  <si>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</si>
  <si>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</si>
  <si>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</si>
  <si>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</si>
  <si>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</si>
  <si>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</si>
  <si>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</si>
  <si>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</si>
  <si>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</si>
  <si>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</si>
  <si>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</si>
  <si>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</si>
  <si>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</si>
  <si>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</si>
  <si>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</si>
  <si>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</si>
  <si>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</si>
  <si>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</si>
  <si>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</si>
  <si>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</si>
  <si>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</si>
  <si>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</si>
  <si>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</si>
  <si>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</si>
  <si>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</si>
  <si>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</si>
  <si>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</si>
  <si>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</si>
  <si>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</si>
  <si>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</si>
  <si>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</si>
  <si>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</si>
  <si>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</si>
  <si>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</si>
  <si>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</si>
  <si>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</si>
  <si>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</si>
  <si>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</si>
  <si>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</si>
  <si>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</si>
  <si>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</si>
  <si>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</si>
  <si>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</si>
  <si>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</si>
  <si>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</si>
  <si>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</si>
  <si>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</si>
  <si>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</si>
  <si>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</si>
  <si>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</si>
  <si>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</si>
  <si>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</si>
  <si>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</si>
  <si>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</si>
  <si>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</si>
  <si>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</si>
  <si>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</si>
  <si>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</si>
  <si>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</si>
  <si>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</si>
  <si>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</si>
  <si>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</si>
  <si>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</si>
  <si>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</si>
  <si>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</si>
  <si>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</si>
  <si>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</si>
  <si>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</si>
  <si>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</si>
  <si>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</si>
  <si>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</si>
  <si>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</si>
  <si>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</si>
  <si>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</si>
  <si>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</si>
  <si>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</si>
  <si>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</si>
  <si>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</si>
  <si>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</si>
  <si>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</si>
  <si>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</si>
  <si>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</si>
  <si>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</si>
  <si>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</si>
  <si>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</si>
  <si>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</si>
  <si>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</si>
  <si>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</si>
  <si>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</si>
  <si>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</si>
  <si>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</si>
  <si>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</si>
  <si>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</si>
  <si>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</si>
  <si>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</si>
  <si>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</si>
  <si>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</si>
  <si>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</si>
  <si>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</si>
  <si>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</si>
  <si>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</si>
  <si>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</si>
  <si>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</si>
  <si>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</si>
  <si>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</si>
  <si>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</si>
  <si>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</si>
  <si>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</si>
  <si>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</si>
  <si>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</si>
  <si>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</si>
  <si>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</si>
  <si>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</si>
  <si>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</si>
  <si>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</si>
  <si>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</si>
  <si>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</si>
  <si>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</si>
  <si>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</si>
  <si>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</si>
  <si>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</si>
  <si>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</si>
  <si>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</si>
  <si>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</si>
  <si>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</si>
  <si>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</si>
  <si>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</si>
  <si>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</si>
  <si>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</si>
  <si>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</si>
  <si>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</si>
  <si>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</si>
  <si>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</si>
  <si>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</si>
  <si>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</si>
  <si>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</si>
  <si>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</si>
  <si>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</si>
  <si>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</si>
  <si>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</si>
  <si>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</si>
  <si>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</si>
  <si>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</si>
  <si>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</si>
  <si>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</si>
  <si>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</si>
  <si>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</si>
  <si>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</si>
  <si>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</si>
  <si>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</si>
  <si>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</si>
  <si>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</si>
  <si>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</si>
  <si>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</si>
  <si>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</si>
  <si>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</si>
  <si>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</si>
  <si>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</si>
  <si>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</si>
  <si>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</si>
  <si>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</si>
  <si>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</si>
  <si>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</si>
  <si>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</si>
  <si>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</si>
  <si>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</si>
  <si>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</si>
  <si>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</si>
  <si>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</si>
  <si>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</si>
  <si>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</si>
  <si>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</si>
  <si>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</si>
  <si>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</si>
  <si>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</si>
  <si>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</si>
  <si>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</si>
  <si>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</si>
  <si>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</si>
  <si>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</si>
  <si>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</si>
  <si>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</si>
  <si>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</si>
  <si>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</si>
  <si>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</si>
  <si>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</si>
  <si>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</si>
  <si>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</si>
  <si>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</si>
  <si>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</si>
  <si>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</si>
  <si>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</si>
  <si>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</si>
  <si>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</si>
  <si>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</si>
  <si>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</si>
  <si>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</si>
  <si>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</si>
  <si>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</si>
  <si>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</si>
  <si>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</si>
  <si>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</si>
  <si>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</si>
  <si>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</si>
  <si>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</si>
  <si>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</si>
  <si>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</si>
  <si>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</si>
  <si>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</si>
  <si>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</si>
  <si>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</si>
  <si>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</si>
  <si>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</si>
  <si>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</si>
  <si>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</si>
  <si>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</si>
  <si>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</si>
  <si>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</si>
  <si>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</si>
  <si>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</si>
  <si>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</si>
  <si>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</si>
  <si>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</si>
  <si>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</si>
  <si>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</si>
  <si>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</si>
  <si>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</si>
  <si>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</si>
  <si>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</si>
  <si>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</si>
  <si>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</si>
  <si>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</si>
  <si>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</si>
  <si>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</si>
  <si>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</si>
  <si>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</si>
  <si>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</si>
  <si>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</si>
  <si>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</si>
  <si>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</si>
  <si>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</si>
  <si>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</si>
  <si>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</si>
  <si>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</si>
  <si>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</si>
  <si>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</si>
  <si>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</si>
  <si>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</si>
  <si>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</si>
  <si>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</si>
  <si>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</si>
  <si>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</si>
  <si>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</si>
  <si>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</si>
  <si>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</si>
  <si>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</si>
  <si>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</si>
  <si>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</si>
  <si>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</si>
  <si>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</si>
  <si>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</si>
  <si>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</si>
  <si>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</si>
  <si>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</si>
  <si>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</si>
  <si>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</si>
  <si>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</si>
  <si>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</si>
  <si>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</si>
  <si>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</si>
  <si>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</si>
  <si>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</si>
  <si>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</si>
  <si>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</si>
  <si>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</si>
  <si>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</si>
  <si>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</si>
  <si>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</si>
  <si>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</si>
  <si>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</si>
  <si>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</si>
  <si>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</si>
  <si>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</si>
  <si>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</si>
  <si>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</si>
  <si>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</si>
  <si>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</si>
  <si>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</si>
  <si>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</si>
  <si>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</si>
  <si>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</si>
  <si>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</si>
  <si>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</si>
  <si>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</si>
  <si>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</si>
  <si>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</si>
  <si>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</si>
  <si>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</si>
  <si>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</si>
  <si>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</si>
  <si>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</si>
  <si>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</si>
  <si>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</si>
  <si>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</si>
  <si>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</si>
  <si>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</si>
  <si>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</si>
  <si>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</si>
  <si>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</si>
  <si>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</si>
  <si>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</si>
  <si>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</si>
  <si>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</si>
  <si>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</si>
  <si>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</si>
  <si>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</si>
  <si>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</si>
  <si>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</si>
  <si>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</si>
  <si>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</si>
  <si>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</si>
  <si>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</si>
  <si>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</si>
  <si>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</si>
  <si>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</si>
  <si>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</si>
  <si>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</si>
  <si>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</si>
  <si>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</si>
  <si>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</si>
  <si>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</si>
  <si>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</si>
  <si>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</si>
  <si>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</si>
  <si>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</si>
  <si>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</si>
  <si>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</si>
  <si>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</si>
  <si>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</si>
  <si>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</si>
  <si>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</si>
  <si>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</si>
  <si>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</si>
  <si>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</si>
  <si>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</si>
  <si>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</si>
  <si>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</si>
  <si>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</si>
  <si>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</si>
  <si>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</si>
  <si>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</si>
  <si>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</si>
  <si>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</si>
  <si>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</si>
  <si>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</si>
  <si>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</si>
  <si>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</si>
  <si>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</si>
  <si>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</si>
  <si>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</si>
  <si>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</si>
  <si>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</si>
  <si>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</si>
  <si>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</si>
  <si>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</si>
  <si>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</si>
  <si>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</si>
  <si>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</si>
  <si>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</si>
  <si>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</si>
  <si>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</si>
  <si>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</si>
  <si>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</si>
  <si>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</si>
  <si>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</si>
  <si>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</si>
  <si>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</si>
  <si>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</si>
  <si>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</si>
  <si>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</si>
  <si>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</si>
  <si>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</si>
  <si>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</si>
  <si>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</si>
  <si>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</si>
  <si>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</si>
  <si>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</si>
  <si>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</si>
  <si>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</si>
  <si>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</si>
  <si>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</si>
  <si>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</si>
  <si>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</si>
  <si>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</si>
  <si>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</si>
  <si>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</si>
  <si>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</si>
  <si>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</si>
  <si>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</si>
  <si>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</si>
  <si>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</si>
  <si>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</si>
  <si>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</si>
  <si>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</si>
  <si>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</si>
  <si>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</si>
  <si>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</si>
  <si>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</si>
  <si>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</si>
  <si>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</si>
  <si>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</si>
  <si>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</si>
  <si>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</si>
  <si>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</si>
  <si>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</si>
  <si>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</si>
  <si>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</si>
  <si>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</si>
  <si>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</si>
  <si>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</si>
  <si>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</si>
  <si>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</si>
  <si>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</si>
  <si>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</si>
  <si>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</si>
  <si>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</si>
  <si>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</si>
  <si>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</si>
  <si>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</si>
  <si>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</si>
  <si>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</si>
  <si>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</si>
  <si>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</si>
  <si>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</si>
  <si>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</si>
  <si>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</si>
  <si>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</si>
  <si>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</si>
  <si>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</si>
  <si>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</si>
  <si>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</si>
  <si>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</si>
  <si>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</si>
  <si>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</si>
  <si>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</si>
  <si>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</si>
  <si>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</si>
  <si>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</si>
  <si>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</si>
  <si>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</si>
  <si>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</si>
  <si>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</si>
  <si>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</si>
  <si>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</si>
  <si>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</si>
  <si>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</si>
  <si>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</si>
  <si>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</si>
  <si>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</si>
  <si>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</si>
  <si>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</si>
  <si>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</si>
  <si>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</si>
  <si>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</si>
  <si>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</si>
  <si>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</si>
  <si>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</si>
  <si>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</si>
  <si>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</si>
  <si>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</si>
  <si>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</si>
  <si>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</si>
  <si>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</si>
  <si>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</si>
  <si>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</si>
  <si>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</si>
  <si>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</si>
  <si>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</si>
  <si>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</si>
  <si>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</si>
  <si>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</si>
  <si>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</si>
  <si>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</si>
  <si>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</si>
  <si>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</si>
  <si>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</si>
  <si>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</si>
  <si>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</si>
  <si>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</si>
  <si>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</si>
  <si>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</si>
  <si>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</si>
  <si>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</si>
  <si>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</si>
  <si>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</si>
  <si>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</si>
  <si>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</si>
  <si>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</si>
  <si>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</si>
  <si>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</si>
  <si>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</si>
  <si>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</si>
  <si>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</si>
  <si>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</si>
  <si>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</si>
  <si>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</si>
  <si>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</si>
  <si>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</si>
  <si>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</si>
  <si>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</si>
  <si>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</si>
  <si>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</si>
  <si>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</si>
  <si>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</si>
  <si>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</si>
  <si>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</si>
  <si>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</si>
  <si>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</si>
  <si>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</si>
  <si>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</si>
  <si>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</si>
  <si>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</si>
  <si>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</si>
  <si>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</si>
  <si>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</si>
  <si>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</si>
  <si>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</si>
  <si>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</si>
  <si>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</si>
  <si>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</si>
  <si>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</si>
  <si>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</si>
  <si>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</si>
  <si>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</si>
  <si>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</si>
  <si>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</si>
  <si>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</si>
  <si>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</si>
  <si>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</si>
  <si>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</si>
  <si>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</si>
  <si>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</si>
  <si>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</si>
  <si>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</si>
  <si>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</si>
  <si>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</si>
  <si>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</si>
  <si>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</si>
  <si>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</si>
  <si>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</si>
  <si>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</si>
  <si>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</si>
  <si>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</si>
  <si>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</si>
  <si>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</si>
  <si>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</si>
  <si>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</si>
  <si>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</si>
  <si>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</si>
  <si>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</si>
  <si>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</si>
  <si>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</si>
  <si>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</si>
  <si>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</si>
  <si>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</si>
  <si>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</si>
  <si>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</si>
  <si>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</si>
  <si>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</si>
  <si>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</si>
  <si>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</si>
  <si>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</si>
  <si>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</si>
  <si>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</si>
  <si>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</si>
  <si>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</si>
  <si>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</si>
  <si>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</si>
  <si>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</si>
  <si>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</si>
  <si>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</si>
  <si>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</si>
  <si>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</si>
  <si>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</si>
  <si>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</si>
  <si>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</si>
  <si>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</si>
  <si>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</si>
  <si>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</si>
  <si>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</si>
  <si>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</si>
  <si>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</si>
  <si>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</si>
  <si>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</si>
  <si>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</si>
  <si>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</si>
  <si>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</si>
  <si>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</si>
  <si>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</si>
  <si>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</si>
  <si>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</si>
  <si>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</si>
  <si>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</si>
  <si>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</si>
  <si>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</si>
  <si>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</si>
  <si>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</si>
  <si>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</si>
  <si>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</si>
  <si>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</si>
  <si>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</si>
  <si>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</si>
  <si>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</si>
  <si>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</si>
  <si>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</si>
  <si>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</si>
  <si>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</si>
  <si>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</si>
  <si>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</si>
  <si>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</si>
  <si>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</si>
  <si>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</si>
  <si>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</si>
  <si>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</si>
  <si>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</si>
  <si>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</si>
  <si>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</si>
  <si>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</si>
  <si>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</si>
  <si>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</si>
  <si>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</si>
  <si>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</si>
  <si>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</si>
  <si>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</si>
  <si>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</si>
  <si>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</si>
  <si>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</si>
  <si>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</si>
  <si>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</si>
  <si>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</si>
  <si>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</si>
  <si>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</si>
  <si>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</si>
  <si>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</si>
  <si>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</si>
  <si>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</si>
  <si>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</si>
  <si>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</si>
  <si>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</si>
  <si>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</si>
  <si>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</si>
  <si>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</si>
  <si>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</si>
  <si>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</si>
  <si>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</si>
  <si>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</si>
  <si>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</si>
  <si>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</si>
  <si>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</si>
  <si>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</si>
  <si>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</si>
  <si>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</si>
  <si>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</si>
  <si>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</si>
  <si>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</si>
  <si>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</si>
  <si>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</si>
  <si>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</si>
  <si>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</si>
  <si>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</si>
  <si>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</si>
  <si>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</si>
  <si>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</si>
  <si>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</si>
  <si>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</si>
  <si>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</si>
  <si>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</si>
  <si>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</si>
  <si>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</si>
  <si>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</si>
  <si>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</si>
  <si>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</si>
  <si>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</si>
  <si>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</si>
  <si>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</si>
  <si>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</si>
  <si>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</si>
  <si>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</si>
  <si>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</si>
  <si>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</si>
  <si>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</si>
  <si>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</si>
  <si>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</si>
  <si>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</si>
  <si>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</si>
  <si>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</si>
  <si>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</si>
  <si>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</si>
  <si>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</si>
  <si>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</si>
  <si>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</si>
  <si>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</si>
  <si>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</si>
  <si>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</si>
  <si>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</si>
  <si>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</si>
  <si>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</si>
  <si>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</si>
  <si>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</si>
  <si>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</si>
  <si>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</si>
  <si>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</si>
  <si>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</si>
  <si>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</si>
  <si>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</si>
  <si>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</si>
  <si>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</si>
  <si>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</si>
  <si>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</si>
  <si>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</si>
  <si>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</si>
  <si>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</si>
  <si>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</si>
  <si>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</si>
  <si>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</si>
  <si>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</si>
  <si>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</si>
  <si>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</si>
  <si>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</si>
  <si>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</si>
  <si>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</si>
  <si>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</si>
  <si>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</si>
  <si>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</si>
  <si>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</si>
  <si>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</si>
  <si>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</si>
  <si>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</si>
  <si>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</si>
  <si>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</si>
  <si>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</si>
  <si>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</si>
  <si>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</si>
  <si>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</si>
  <si>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</si>
  <si>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</si>
  <si>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</si>
  <si>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</si>
  <si>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</si>
  <si>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</si>
  <si>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</si>
  <si>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</si>
  <si>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</si>
  <si>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</si>
  <si>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</si>
  <si>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</si>
  <si>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</si>
  <si>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</si>
  <si>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</si>
  <si>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</si>
  <si>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</si>
  <si>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</si>
  <si>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</si>
  <si>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</si>
  <si>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</si>
  <si>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</si>
  <si>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</si>
  <si>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</si>
  <si>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</si>
  <si>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</si>
  <si>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</si>
  <si>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</si>
  <si>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</si>
  <si>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</si>
  <si>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</si>
  <si>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</si>
  <si>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</si>
  <si>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</si>
  <si>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</si>
  <si>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</si>
  <si>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</si>
  <si>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</si>
  <si>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</si>
  <si>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</si>
  <si>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</si>
  <si>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</si>
  <si>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</si>
  <si>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</si>
  <si>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</si>
  <si>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</si>
  <si>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</si>
  <si>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</si>
  <si>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</si>
  <si>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</si>
  <si>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</si>
  <si>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</si>
  <si>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</si>
  <si>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</si>
  <si>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</si>
  <si>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</si>
  <si>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</si>
  <si>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</si>
  <si>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</si>
  <si>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</si>
  <si>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</si>
  <si>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</si>
  <si>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</si>
  <si>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</si>
  <si>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</si>
  <si>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</si>
  <si>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</si>
  <si>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</si>
  <si>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</si>
  <si>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</si>
  <si>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</si>
  <si>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</si>
  <si>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</si>
  <si>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</si>
  <si>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</si>
  <si>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</si>
  <si>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</si>
  <si>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</si>
  <si>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</si>
  <si>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</si>
  <si>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</si>
  <si>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</si>
  <si>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</si>
  <si>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</si>
  <si>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</si>
  <si>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</si>
  <si>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</si>
  <si>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</si>
  <si>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</si>
  <si>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</si>
  <si>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</si>
  <si>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</si>
  <si>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</si>
  <si>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</si>
  <si>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</si>
  <si>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</si>
  <si>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</si>
  <si>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</si>
  <si>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</si>
  <si>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</si>
  <si>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</si>
  <si>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</si>
  <si>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</si>
  <si>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</si>
  <si>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</si>
  <si>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</si>
  <si>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</si>
  <si>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</si>
  <si>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</si>
  <si>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</si>
  <si>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</si>
  <si>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</si>
  <si>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</si>
  <si>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</si>
  <si>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</si>
  <si>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</si>
  <si>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</si>
  <si>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</si>
  <si>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</si>
  <si>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</si>
  <si>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</si>
  <si>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</si>
  <si>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</si>
  <si>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</si>
  <si>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</si>
  <si>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</si>
  <si>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</si>
  <si>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</si>
  <si>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</si>
  <si>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</si>
  <si>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</si>
  <si>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</si>
  <si>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</si>
  <si>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</si>
  <si>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</si>
  <si>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</si>
  <si>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</si>
  <si>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</si>
  <si>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</si>
  <si>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</si>
  <si>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</si>
  <si>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</si>
  <si>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</si>
  <si>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</si>
  <si>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</si>
  <si>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</si>
  <si>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</si>
  <si>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</si>
  <si>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</si>
  <si>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</si>
  <si>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</si>
  <si>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</si>
  <si>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</si>
  <si>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</si>
  <si>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</si>
  <si>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</si>
  <si>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</si>
  <si>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</si>
  <si>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</si>
  <si>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</si>
  <si>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</si>
  <si>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</si>
  <si>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</si>
  <si>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</si>
  <si>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</si>
  <si>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</si>
  <si>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</si>
  <si>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</si>
  <si>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</si>
  <si>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</si>
  <si>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</si>
  <si>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</si>
  <si>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</si>
  <si>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</si>
  <si>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</si>
  <si>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</si>
  <si>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</si>
  <si>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</si>
  <si>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</si>
  <si>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</si>
  <si>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</si>
  <si>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</si>
  <si>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</si>
  <si>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</si>
  <si>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</si>
  <si>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</si>
  <si>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</si>
  <si>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</si>
  <si>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</si>
  <si>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</si>
  <si>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</si>
  <si>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</si>
  <si>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</si>
  <si>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</si>
  <si>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</si>
  <si>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</si>
  <si>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</si>
  <si>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</si>
  <si>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</si>
  <si>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</si>
  <si>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</si>
  <si>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</si>
  <si>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</si>
  <si>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</si>
  <si>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</si>
  <si>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</si>
  <si>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</si>
  <si>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</si>
  <si>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</si>
  <si>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</si>
  <si>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</si>
  <si>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</si>
  <si>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</si>
  <si>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</si>
  <si>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</si>
  <si>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</si>
  <si>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</si>
  <si>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</si>
  <si>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</si>
  <si>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</si>
  <si>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</si>
  <si>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</si>
  <si>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</si>
  <si>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</si>
  <si>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</si>
  <si>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</si>
  <si>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</si>
  <si>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</si>
  <si>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</si>
  <si>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</si>
  <si>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</si>
  <si>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</si>
  <si>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</si>
  <si>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</si>
  <si>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</si>
  <si>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</si>
  <si>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</si>
  <si>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</si>
  <si>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</si>
  <si>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</si>
  <si>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</si>
  <si>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</si>
  <si>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</si>
  <si>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</si>
  <si>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</si>
  <si>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</si>
  <si>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</si>
  <si>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</si>
  <si>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</si>
  <si>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</si>
  <si>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</si>
  <si>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</si>
  <si>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</si>
  <si>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</si>
  <si>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</si>
  <si>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</si>
  <si>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</si>
  <si>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</si>
  <si>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</si>
  <si>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</si>
  <si>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</si>
  <si>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</si>
  <si>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</si>
  <si>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</si>
  <si>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</si>
  <si>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</si>
  <si>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</si>
  <si>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</si>
  <si>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</si>
  <si>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</si>
  <si>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</si>
  <si>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</si>
  <si>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</si>
  <si>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</si>
  <si>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</si>
  <si>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</si>
  <si>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</si>
  <si>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</si>
  <si>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</si>
  <si>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</si>
  <si>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</si>
  <si>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</si>
  <si>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</si>
  <si>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</si>
  <si>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</si>
  <si>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</si>
  <si>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</si>
  <si>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</si>
  <si>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</si>
  <si>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</si>
  <si>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</si>
  <si>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</si>
  <si>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</si>
  <si>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</si>
  <si>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</si>
  <si>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</si>
  <si>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</si>
  <si>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</si>
  <si>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</si>
  <si>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</si>
  <si>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</si>
  <si>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</si>
  <si>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</si>
  <si>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</si>
  <si>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</si>
  <si>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</si>
  <si>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</si>
  <si>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</si>
  <si>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</si>
  <si>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</si>
  <si>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</si>
  <si>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</si>
  <si>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</si>
  <si>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</si>
  <si>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</si>
  <si>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</si>
  <si>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</si>
  <si>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</si>
  <si>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</si>
  <si>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</si>
  <si>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</si>
  <si>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</si>
  <si>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</si>
  <si>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</si>
  <si>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</si>
  <si>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</si>
  <si>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</si>
  <si>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</si>
  <si>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</si>
  <si>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</si>
  <si>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</si>
  <si>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</si>
  <si>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</si>
  <si>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</si>
  <si>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</si>
  <si>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</si>
  <si>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</si>
  <si>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</si>
  <si>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</si>
  <si>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</si>
  <si>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</si>
  <si>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</si>
  <si>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</si>
  <si>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</si>
  <si>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</si>
  <si>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</si>
  <si>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</si>
  <si>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</si>
  <si>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</si>
  <si>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</si>
  <si>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</si>
  <si>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</si>
  <si>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</si>
  <si>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</si>
  <si>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</si>
  <si>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</si>
  <si>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</si>
  <si>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</si>
  <si>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</si>
  <si>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</si>
  <si>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</si>
  <si>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</si>
  <si>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</si>
  <si>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</si>
  <si>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</si>
  <si>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</si>
  <si>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</si>
  <si>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</si>
  <si>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</si>
  <si>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</si>
  <si>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</si>
  <si>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</si>
  <si>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</si>
  <si>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</si>
  <si>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</si>
  <si>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</si>
  <si>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</si>
  <si>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</si>
  <si>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</si>
  <si>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</si>
  <si>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</si>
  <si>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</si>
  <si>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</si>
  <si>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</si>
  <si>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</si>
  <si>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</si>
  <si>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</si>
  <si>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</si>
  <si>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</si>
  <si>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</si>
  <si>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</si>
  <si>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</si>
  <si>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</si>
  <si>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</si>
  <si>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</si>
  <si>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</si>
  <si>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</si>
  <si>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</si>
  <si>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</si>
  <si>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</si>
  <si>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</si>
  <si>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</si>
  <si>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</si>
  <si>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</si>
  <si>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</si>
  <si>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</si>
  <si>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</si>
  <si>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</si>
  <si>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</si>
  <si>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</si>
  <si>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</si>
  <si>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</si>
  <si>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</si>
  <si>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</si>
  <si>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</si>
  <si>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</si>
  <si>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</si>
  <si>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</si>
  <si>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</si>
  <si>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</si>
  <si>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</si>
  <si>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</si>
  <si>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</si>
  <si>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</si>
  <si>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</si>
  <si>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</si>
  <si>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</si>
  <si>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</si>
  <si>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</si>
  <si>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</si>
  <si>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</si>
  <si>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</si>
  <si>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</si>
  <si>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</si>
  <si>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</si>
  <si>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</si>
  <si>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</si>
  <si>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</si>
  <si>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</si>
  <si>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</si>
  <si>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</si>
  <si>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</si>
  <si>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</si>
  <si>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</si>
  <si>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</si>
  <si>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</si>
  <si>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</si>
  <si>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</si>
  <si>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</si>
  <si>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</si>
  <si>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</si>
  <si>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</si>
  <si>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</si>
  <si>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</si>
  <si>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</si>
  <si>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</si>
  <si>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</si>
  <si>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</si>
  <si>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</si>
  <si>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</si>
  <si>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</si>
  <si>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</si>
  <si>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</si>
  <si>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</si>
  <si>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</si>
  <si>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</si>
  <si>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</si>
  <si>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</si>
  <si>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</si>
  <si>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</si>
  <si>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</si>
  <si>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</si>
  <si>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</si>
  <si>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</si>
  <si>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</si>
  <si>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</si>
  <si>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</si>
  <si>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</si>
  <si>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</si>
  <si>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</si>
  <si>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</si>
  <si>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</si>
  <si>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</si>
  <si>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</si>
  <si>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</si>
  <si>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</si>
  <si>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</si>
  <si>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</si>
  <si>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</si>
  <si>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</si>
  <si>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</si>
  <si>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</si>
  <si>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</si>
  <si>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</si>
  <si>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</si>
  <si>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</si>
  <si>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</si>
  <si>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</si>
  <si>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</si>
  <si>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</si>
  <si>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</si>
  <si>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</si>
  <si>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</si>
  <si>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</si>
  <si>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</si>
  <si>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</si>
  <si>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</si>
  <si>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</si>
  <si>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</si>
  <si>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</si>
  <si>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</si>
  <si>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</si>
  <si>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</si>
  <si>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</si>
  <si>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</si>
  <si>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</si>
  <si>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</si>
  <si>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</si>
  <si>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</si>
  <si>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</si>
  <si>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</si>
  <si>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</si>
  <si>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</si>
  <si>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</si>
  <si>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</si>
  <si>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</si>
  <si>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</si>
  <si>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</si>
  <si>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</si>
  <si>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</si>
  <si>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</si>
  <si>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</si>
  <si>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</si>
  <si>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</si>
  <si>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</si>
  <si>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</si>
  <si>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</si>
  <si>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</si>
  <si>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</si>
  <si>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</si>
  <si>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</si>
  <si>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</si>
  <si>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</si>
  <si>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</si>
  <si>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</si>
  <si>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</si>
  <si>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</si>
  <si>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</si>
  <si>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</si>
  <si>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</si>
  <si>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</si>
  <si>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</si>
  <si>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</si>
  <si>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</si>
  <si>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</si>
  <si>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</si>
  <si>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</si>
  <si>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</si>
  <si>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</si>
  <si>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</si>
  <si>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</si>
  <si>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</si>
  <si>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</si>
  <si>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</si>
  <si>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</si>
  <si>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</si>
  <si>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</si>
  <si>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</si>
  <si>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</si>
  <si>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</si>
  <si>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</si>
  <si>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</si>
  <si>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</si>
  <si>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</si>
  <si>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</si>
  <si>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</si>
  <si>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</si>
  <si>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</si>
  <si>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</si>
  <si>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</si>
  <si>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</si>
  <si>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</si>
  <si>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</si>
  <si>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</si>
  <si>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</si>
  <si>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</si>
  <si>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</si>
  <si>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</si>
  <si>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</si>
  <si>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</si>
  <si>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</si>
  <si>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</si>
  <si>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</si>
  <si>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</si>
  <si>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</si>
  <si>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</si>
  <si>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</si>
  <si>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</si>
  <si>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</si>
  <si>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</si>
  <si>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</si>
  <si>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</si>
  <si>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</si>
  <si>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</si>
  <si>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</si>
  <si>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</si>
  <si>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</si>
  <si>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</si>
  <si>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</si>
  <si>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</si>
  <si>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</si>
  <si>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</si>
  <si>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</si>
  <si>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</si>
  <si>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</si>
  <si>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</si>
  <si>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</si>
  <si>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</si>
  <si>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</si>
  <si>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</si>
  <si>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</si>
  <si>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</si>
  <si>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</si>
  <si>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</si>
  <si>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</si>
  <si>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</si>
  <si>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</si>
  <si>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</si>
  <si>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</si>
  <si>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</si>
  <si>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</si>
  <si>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</si>
  <si>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</si>
  <si>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</si>
  <si>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</si>
  <si>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</si>
  <si>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</si>
  <si>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</si>
  <si>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</si>
  <si>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</si>
  <si>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</si>
  <si>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</si>
  <si>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</si>
  <si>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</si>
  <si>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</si>
  <si>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</si>
  <si>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</si>
  <si>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</si>
  <si>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</si>
  <si>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</si>
  <si>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</si>
  <si>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</si>
  <si>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</si>
  <si>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</si>
  <si>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</si>
  <si>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</si>
  <si>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</si>
  <si>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</si>
  <si>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</si>
  <si>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</si>
  <si>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</si>
  <si>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</si>
  <si>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</si>
  <si>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</si>
  <si>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</si>
  <si>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</si>
  <si>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</si>
  <si>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</si>
  <si>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</si>
  <si>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</si>
  <si>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</si>
  <si>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</si>
  <si>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</si>
  <si>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</si>
  <si>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</si>
  <si>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</si>
  <si>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</si>
  <si>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</si>
  <si>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</si>
  <si>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</si>
  <si>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</si>
  <si>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</si>
  <si>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</si>
  <si>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</si>
  <si>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</si>
  <si>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</si>
  <si>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</si>
  <si>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</si>
  <si>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</si>
  <si>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</si>
  <si>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</si>
  <si>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</si>
  <si>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</si>
  <si>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</si>
  <si>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</si>
  <si>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</si>
  <si>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</si>
  <si>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</si>
  <si>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</si>
  <si>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</si>
  <si>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</si>
  <si>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</si>
  <si>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</si>
  <si>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</si>
  <si>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</si>
  <si>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</si>
  <si>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</si>
  <si>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</si>
  <si>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</si>
  <si>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</si>
  <si>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</si>
  <si>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</si>
  <si>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</si>
  <si>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</si>
  <si>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</si>
  <si>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</si>
  <si>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</si>
  <si>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</si>
  <si>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</si>
  <si>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</si>
  <si>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</si>
  <si>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</si>
  <si>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</si>
  <si>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</si>
  <si>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</si>
  <si>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</si>
  <si>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</si>
  <si>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</si>
  <si>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</si>
  <si>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</si>
  <si>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</si>
  <si>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</si>
  <si>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</si>
  <si>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</si>
  <si>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</si>
  <si>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</si>
  <si>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</si>
  <si>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</si>
  <si>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</si>
  <si>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</si>
  <si>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</si>
  <si>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</si>
  <si>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</si>
  <si>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</si>
  <si>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</si>
  <si>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</si>
  <si>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</si>
  <si>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</si>
  <si>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</si>
  <si>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</si>
  <si>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</si>
  <si>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</si>
  <si>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</si>
  <si>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</si>
  <si>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</si>
  <si>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</si>
  <si>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</si>
  <si>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</si>
  <si>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</si>
  <si>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</si>
  <si>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</si>
  <si>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</si>
  <si>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</si>
  <si>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</si>
  <si>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</si>
  <si>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</si>
  <si>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</si>
  <si>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</si>
  <si>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</si>
  <si>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</si>
  <si>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</si>
  <si>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</si>
  <si>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</si>
  <si>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</si>
  <si>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</si>
  <si>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</si>
  <si>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</si>
  <si>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</si>
  <si>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</si>
  <si>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</si>
  <si>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</si>
  <si>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</si>
  <si>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</si>
  <si>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</si>
  <si>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</si>
  <si>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</si>
  <si>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</si>
  <si>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</si>
  <si>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</si>
  <si>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</si>
  <si>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</si>
  <si>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</si>
  <si>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</si>
  <si>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</si>
  <si>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</si>
  <si>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</si>
  <si>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</si>
  <si>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</si>
  <si>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</si>
  <si>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</si>
  <si>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</si>
  <si>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</si>
  <si>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</si>
  <si>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</si>
  <si>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</si>
  <si>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</si>
  <si>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</si>
  <si>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</si>
  <si>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</si>
  <si>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</si>
  <si>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</si>
  <si>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</si>
  <si>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</si>
  <si>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</si>
  <si>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</si>
  <si>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</si>
  <si>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</si>
  <si>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</si>
  <si>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</si>
  <si>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</si>
  <si>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</si>
  <si>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</si>
  <si>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</si>
  <si>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</si>
  <si>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</si>
  <si>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</si>
  <si>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</si>
  <si>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</si>
  <si>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</si>
  <si>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</si>
  <si>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</si>
  <si>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</si>
  <si>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</si>
  <si>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</si>
  <si>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</si>
  <si>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</si>
  <si>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</si>
  <si>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</si>
  <si>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</si>
  <si>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</si>
  <si>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</si>
  <si>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</si>
  <si>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</si>
  <si>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</si>
  <si>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</si>
  <si>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</si>
  <si>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</si>
  <si>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</si>
  <si>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</si>
  <si>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</si>
  <si>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</si>
  <si>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</si>
  <si>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</si>
  <si>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</si>
  <si>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</si>
  <si>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</si>
  <si>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</si>
  <si>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</si>
  <si>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</si>
  <si>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</si>
  <si>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</si>
  <si>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</si>
  <si>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</si>
  <si>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</si>
  <si>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</si>
  <si>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</si>
  <si>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</si>
  <si>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</si>
  <si>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</si>
  <si>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</si>
  <si>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</si>
  <si>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</si>
  <si>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</si>
  <si>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</si>
  <si>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</si>
  <si>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</si>
  <si>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</si>
  <si>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</si>
  <si>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</si>
  <si>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</si>
  <si>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</si>
  <si>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</si>
  <si>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</si>
  <si>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</si>
  <si>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</si>
  <si>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</si>
  <si>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</si>
  <si>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</si>
  <si>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</si>
  <si>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</si>
  <si>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</si>
  <si>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</si>
  <si>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</si>
  <si>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</si>
  <si>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</si>
  <si>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</si>
  <si>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</si>
  <si>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</si>
  <si>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</si>
  <si>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</si>
  <si>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</si>
  <si>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</si>
  <si>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</si>
  <si>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</si>
  <si>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</si>
  <si>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</si>
  <si>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</si>
  <si>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</si>
  <si>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</si>
  <si>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</si>
  <si>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</si>
  <si>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</si>
  <si>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</si>
  <si>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</si>
  <si>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</si>
  <si>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</si>
  <si>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</si>
  <si>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</si>
  <si>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</si>
  <si>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</si>
  <si>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</si>
  <si>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</si>
  <si>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</si>
  <si>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</si>
  <si>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</si>
  <si>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</si>
  <si>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</si>
  <si>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</si>
  <si>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</si>
  <si>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</si>
  <si>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</si>
  <si>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</si>
  <si>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</si>
  <si>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</si>
  <si>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</si>
  <si>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</si>
  <si>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</si>
  <si>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</si>
  <si>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</si>
  <si>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</si>
  <si>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</si>
  <si>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</si>
  <si>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</si>
  <si>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</si>
  <si>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</si>
  <si>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</si>
  <si>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</si>
  <si>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</si>
  <si>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</si>
  <si>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</si>
  <si>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</si>
  <si>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</si>
  <si>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</si>
  <si>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</si>
  <si>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</si>
  <si>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</si>
  <si>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</si>
  <si>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</si>
  <si>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</si>
  <si>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</si>
  <si>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</si>
  <si>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</si>
  <si>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</si>
  <si>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</si>
  <si>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</si>
  <si>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</si>
  <si>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</si>
  <si>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</si>
  <si>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</si>
  <si>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</si>
  <si>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</si>
  <si>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</si>
  <si>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</si>
  <si>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</si>
  <si>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</si>
  <si>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</si>
  <si>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</si>
  <si>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</si>
  <si>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</si>
  <si>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</si>
  <si>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</si>
  <si>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</si>
  <si>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</si>
  <si>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</si>
  <si>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</si>
  <si>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</si>
  <si>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</si>
  <si>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</si>
  <si>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</si>
  <si>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</si>
  <si>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</si>
  <si>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</si>
  <si>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</si>
  <si>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</si>
  <si>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</si>
  <si>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</si>
  <si>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</si>
  <si>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</si>
  <si>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</si>
  <si>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</si>
  <si>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</si>
  <si>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</si>
  <si>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</si>
  <si>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</si>
  <si>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</si>
  <si>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</si>
  <si>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</si>
  <si>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</si>
  <si>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</si>
  <si>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</si>
  <si>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</si>
  <si>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</si>
  <si>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</si>
  <si>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</si>
  <si>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</si>
  <si>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</si>
  <si>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</si>
  <si>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</si>
  <si>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</si>
  <si>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</si>
  <si>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</si>
  <si>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</si>
  <si>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</si>
  <si>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</si>
  <si>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</si>
  <si>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</si>
  <si>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</si>
  <si>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</si>
  <si>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</si>
  <si>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</si>
  <si>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</si>
  <si>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</si>
  <si>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</si>
  <si>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</si>
  <si>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</si>
  <si>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</si>
  <si>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</si>
  <si>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</si>
  <si>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</si>
  <si>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</si>
  <si>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</si>
  <si>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</si>
  <si>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</si>
  <si>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</si>
  <si>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</si>
  <si>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</si>
  <si>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</si>
  <si>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</si>
  <si>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</si>
  <si>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</si>
  <si>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</si>
  <si>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</si>
  <si>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</si>
  <si>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</si>
  <si>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</si>
  <si>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</si>
  <si>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</si>
  <si>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</si>
  <si>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</si>
  <si>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</si>
  <si>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</si>
  <si>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</si>
  <si>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</si>
  <si>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</si>
  <si>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</si>
  <si>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</si>
  <si>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</si>
  <si>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</si>
  <si>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</si>
  <si>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</si>
  <si>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</si>
  <si>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</si>
  <si>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</si>
  <si>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</si>
  <si>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</si>
  <si>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</si>
  <si>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</si>
  <si>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</si>
  <si>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</si>
  <si>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</si>
  <si>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</si>
  <si>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</si>
  <si>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</si>
  <si>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</si>
  <si>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</si>
  <si>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</si>
  <si>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</si>
  <si>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</si>
  <si>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</si>
  <si>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</si>
  <si>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</si>
  <si>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</si>
  <si>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</si>
  <si>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</si>
  <si>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</si>
  <si>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</si>
  <si>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</si>
  <si>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</si>
  <si>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</si>
  <si>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</si>
  <si>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</si>
  <si>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</si>
  <si>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</si>
  <si>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</si>
  <si>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</si>
  <si>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</si>
  <si>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</si>
  <si>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</si>
  <si>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</si>
  <si>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</si>
  <si>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</si>
  <si>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</si>
  <si>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</si>
  <si>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</si>
  <si>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</si>
  <si>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</si>
  <si>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</si>
  <si>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</si>
  <si>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</si>
  <si>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</si>
  <si>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</si>
  <si>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</si>
  <si>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</si>
  <si>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</si>
  <si>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</si>
  <si>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</si>
  <si>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</si>
  <si>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</si>
  <si>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</si>
  <si>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</si>
  <si>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</si>
  <si>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</si>
  <si>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</si>
  <si>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</si>
  <si>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</si>
  <si>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</si>
  <si>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</si>
  <si>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</si>
  <si>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</si>
  <si>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</si>
  <si>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</si>
  <si>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</si>
  <si>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</si>
  <si>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</si>
  <si>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</si>
  <si>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</si>
  <si>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</si>
  <si>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</si>
  <si>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</si>
  <si>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</si>
  <si>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</si>
  <si>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</si>
  <si>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</si>
  <si>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</si>
  <si>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</si>
  <si>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</si>
  <si>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</si>
  <si>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</si>
  <si>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</si>
  <si>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</si>
  <si>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</si>
  <si>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</si>
  <si>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</si>
  <si>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</si>
  <si>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</si>
  <si>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</si>
  <si>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</si>
  <si>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</si>
  <si>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</si>
  <si>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</si>
  <si>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</si>
  <si>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</si>
  <si>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</si>
  <si>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</si>
  <si>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</si>
  <si>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</si>
  <si>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</si>
  <si>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</si>
  <si>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</si>
  <si>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</si>
  <si>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</si>
  <si>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</si>
  <si>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</si>
  <si>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</si>
  <si>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</si>
  <si>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</si>
  <si>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</si>
  <si>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</si>
  <si>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</si>
  <si>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</si>
  <si>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</si>
  <si>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</si>
  <si>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</si>
  <si>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</si>
  <si>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</si>
  <si>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</si>
  <si>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</si>
  <si>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</si>
  <si>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</si>
  <si>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</si>
  <si>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</si>
  <si>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</si>
  <si>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</si>
  <si>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</si>
  <si>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</si>
  <si>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</si>
  <si>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</si>
  <si>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</si>
  <si>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</si>
  <si>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</si>
  <si>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</si>
  <si>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</si>
  <si>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</si>
  <si>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</si>
  <si>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</si>
  <si>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</si>
  <si>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</si>
  <si>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</si>
  <si>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</si>
  <si>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</si>
  <si>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</si>
  <si>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</si>
  <si>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</si>
  <si>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</si>
  <si>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</si>
  <si>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</si>
  <si>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</si>
  <si>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</si>
  <si>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</si>
  <si>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</si>
  <si>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</si>
  <si>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</si>
  <si>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</si>
  <si>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</si>
  <si>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</si>
  <si>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</si>
  <si>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</si>
  <si>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</si>
  <si>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</si>
  <si>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</si>
  <si>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</si>
  <si>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</si>
  <si>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</si>
  <si>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</si>
  <si>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</si>
  <si>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</si>
  <si>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</si>
  <si>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</si>
  <si>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</si>
  <si>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</si>
  <si>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</si>
  <si>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</si>
  <si>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</si>
  <si>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</si>
  <si>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</si>
  <si>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</si>
  <si>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</si>
  <si>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</si>
  <si>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</si>
  <si>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</si>
  <si>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</si>
  <si>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</si>
  <si>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</si>
  <si>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</si>
  <si>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</si>
  <si>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</si>
  <si>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</si>
  <si>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</si>
  <si>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</si>
  <si>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</si>
  <si>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</si>
  <si>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</si>
  <si>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</si>
  <si>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</si>
  <si>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</si>
  <si>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</si>
  <si>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</si>
  <si>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</si>
  <si>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</si>
  <si>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</si>
  <si>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</si>
  <si>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</si>
  <si>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</si>
  <si>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</si>
  <si>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</si>
  <si>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</si>
  <si>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</si>
  <si>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</si>
  <si>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</si>
  <si>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</si>
  <si>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</si>
  <si>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</si>
  <si>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</si>
  <si>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</si>
  <si>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</si>
  <si>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</si>
  <si>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</si>
  <si>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</si>
  <si>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</si>
  <si>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</si>
  <si>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</si>
  <si>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</si>
  <si>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</si>
  <si>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</si>
  <si>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</si>
  <si>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</si>
  <si>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</si>
  <si>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</si>
  <si>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</si>
  <si>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</si>
  <si>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</si>
  <si>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</si>
  <si>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</si>
  <si>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</si>
  <si>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</si>
  <si>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</si>
  <si>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</si>
  <si>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</si>
  <si>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</si>
  <si>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</si>
  <si>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</si>
  <si>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</si>
  <si>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</si>
  <si>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</si>
  <si>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</si>
  <si>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</si>
  <si>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</si>
  <si>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</si>
  <si>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</si>
  <si>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</si>
  <si>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</si>
  <si>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</si>
  <si>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</si>
  <si>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</si>
  <si>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</si>
  <si>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</si>
  <si>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</si>
  <si>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</si>
  <si>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</si>
  <si>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</si>
  <si>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</si>
  <si>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</si>
  <si>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</si>
  <si>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</si>
  <si>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</si>
  <si>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</si>
  <si>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</si>
  <si>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</si>
  <si>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</si>
  <si>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</si>
  <si>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</si>
  <si>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</si>
  <si>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</si>
  <si>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</si>
  <si>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</si>
  <si>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</si>
  <si>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</si>
  <si>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</si>
  <si>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</si>
  <si>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</si>
  <si>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</si>
  <si>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</si>
  <si>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</si>
  <si>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</si>
  <si>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</si>
  <si>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</si>
  <si>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</si>
  <si>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</si>
  <si>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</si>
  <si>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</si>
  <si>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</si>
  <si>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</si>
  <si>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</si>
  <si>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</si>
  <si>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</si>
  <si>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</si>
  <si>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</si>
  <si>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</si>
  <si>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</si>
  <si>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</si>
  <si>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</si>
  <si>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</si>
  <si>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</si>
  <si>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</si>
  <si>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</si>
  <si>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</si>
  <si>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</si>
  <si>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</si>
  <si>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</si>
  <si>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</si>
  <si>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</si>
  <si>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</si>
  <si>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</si>
  <si>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</si>
  <si>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</si>
  <si>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</si>
  <si>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</si>
  <si>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</si>
  <si>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</si>
  <si>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</si>
  <si>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</si>
  <si>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</si>
  <si>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</si>
  <si>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</si>
  <si>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</si>
  <si>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</si>
  <si>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</si>
  <si>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</si>
  <si>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</si>
  <si>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</si>
  <si>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</si>
  <si>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</si>
  <si>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</si>
  <si>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</si>
  <si>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</si>
  <si>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</si>
  <si>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</si>
  <si>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</si>
  <si>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</si>
  <si>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</si>
  <si>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</si>
  <si>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</si>
  <si>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</si>
  <si>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</si>
  <si>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</si>
  <si>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</si>
  <si>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</si>
  <si>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</si>
  <si>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</si>
  <si>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</si>
  <si>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</si>
  <si>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</si>
  <si>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</si>
  <si>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</si>
  <si>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</si>
  <si>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</si>
  <si>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</si>
  <si>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</si>
  <si>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</si>
  <si>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</si>
  <si>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</si>
  <si>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</si>
  <si>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</si>
  <si>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</si>
  <si>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</si>
  <si>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</si>
  <si>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</si>
  <si>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</si>
  <si>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</si>
  <si>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</si>
  <si>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</si>
  <si>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</si>
  <si>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</si>
  <si>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</si>
  <si>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</si>
  <si>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</si>
  <si>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</si>
  <si>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</si>
  <si>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</si>
  <si>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</si>
  <si>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</si>
  <si>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</si>
  <si>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</si>
  <si>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</si>
  <si>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</si>
  <si>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</si>
  <si>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</si>
  <si>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</si>
  <si>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</si>
  <si>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</si>
  <si>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</si>
  <si>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</si>
  <si>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</si>
  <si>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</si>
  <si>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</si>
  <si>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</si>
  <si>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</si>
  <si>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</si>
  <si>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</si>
  <si>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</si>
  <si>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</si>
  <si>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</si>
  <si>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</si>
  <si>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</si>
  <si>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</si>
  <si>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</si>
  <si>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</si>
  <si>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</si>
  <si>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</si>
  <si>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</si>
  <si>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</si>
  <si>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</si>
  <si>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</si>
  <si>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</si>
  <si>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</si>
  <si>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</si>
  <si>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</si>
  <si>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</si>
  <si>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</si>
  <si>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</si>
  <si>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</si>
  <si>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</si>
  <si>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</si>
  <si>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</si>
  <si>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</si>
  <si>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</si>
  <si>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</si>
  <si>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</si>
  <si>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</si>
  <si>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</si>
  <si>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</si>
  <si>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</si>
  <si>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</si>
  <si>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</si>
  <si>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</si>
  <si>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</si>
  <si>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</si>
  <si>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</si>
  <si>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</si>
  <si>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</si>
  <si>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</si>
  <si>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</si>
  <si>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</si>
  <si>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</si>
  <si>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</si>
  <si>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</si>
  <si>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</si>
  <si>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</si>
  <si>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</si>
  <si>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</si>
  <si>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</si>
  <si>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</si>
  <si>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</si>
  <si>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</si>
  <si>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</si>
  <si>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</si>
  <si>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</si>
  <si>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</si>
  <si>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</si>
  <si>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</si>
  <si>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</si>
  <si>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</si>
  <si>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</si>
  <si>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</si>
  <si>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</si>
  <si>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</si>
  <si>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</si>
  <si>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</si>
  <si>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</si>
  <si>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</si>
  <si>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</si>
  <si>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</si>
  <si>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</si>
  <si>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</si>
  <si>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</si>
  <si>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</si>
  <si>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</si>
  <si>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</si>
  <si>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</si>
  <si>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</si>
  <si>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</si>
  <si>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</si>
  <si>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</si>
  <si>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</si>
  <si>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</si>
  <si>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</si>
  <si>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</si>
  <si>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</si>
  <si>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</si>
  <si>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</si>
  <si>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</si>
  <si>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</si>
  <si>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</si>
  <si>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</si>
  <si>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</si>
  <si>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</si>
  <si>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</si>
  <si>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</si>
  <si>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</si>
  <si>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</si>
  <si>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</si>
  <si>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</si>
  <si>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</si>
  <si>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</si>
  <si>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</si>
  <si>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</si>
  <si>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</si>
  <si>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</si>
  <si>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</si>
  <si>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</si>
  <si>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</si>
  <si>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</si>
  <si>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</si>
  <si>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</si>
  <si>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</si>
  <si>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</si>
  <si>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</si>
  <si>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</si>
  <si>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</si>
  <si>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</si>
  <si>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</si>
  <si>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</si>
  <si>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</si>
  <si>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</si>
  <si>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</si>
  <si>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</si>
  <si>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</si>
  <si>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</si>
  <si>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</si>
  <si>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</si>
  <si>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</si>
  <si>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</si>
  <si>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</si>
  <si>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</si>
  <si>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</si>
  <si>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</si>
  <si>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</si>
  <si>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</si>
  <si>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</si>
  <si>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</si>
  <si>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</si>
  <si>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</si>
  <si>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</si>
  <si>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</si>
  <si>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</si>
  <si>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</si>
  <si>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</si>
  <si>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</si>
  <si>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</si>
  <si>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</si>
  <si>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</si>
  <si>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</si>
  <si>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</si>
  <si>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</si>
  <si>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</si>
  <si>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</si>
  <si>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</si>
  <si>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</si>
  <si>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</si>
  <si>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</si>
  <si>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</si>
  <si>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</si>
  <si>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</si>
  <si>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</si>
  <si>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</si>
  <si>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</si>
  <si>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</si>
  <si>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</si>
  <si>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</si>
  <si>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</si>
  <si>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</si>
  <si>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</si>
  <si>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</si>
  <si>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</si>
  <si>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</si>
  <si>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</si>
  <si>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</si>
  <si>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</si>
  <si>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</si>
  <si>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</si>
  <si>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</si>
  <si>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</si>
  <si>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</si>
  <si>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</si>
  <si>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</si>
  <si>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</si>
  <si>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</si>
  <si>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</si>
  <si>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</si>
  <si>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</si>
  <si>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</si>
  <si>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</si>
  <si>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</si>
  <si>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</si>
  <si>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</si>
  <si>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</si>
  <si>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</si>
  <si>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</si>
  <si>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</si>
  <si>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</si>
  <si>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</si>
  <si>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</si>
  <si>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</si>
  <si>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</si>
  <si>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</si>
  <si>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</si>
  <si>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</si>
  <si>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</si>
  <si>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</si>
  <si>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</si>
  <si>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</si>
  <si>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</si>
  <si>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</si>
  <si>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</si>
  <si>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</si>
  <si>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</si>
  <si>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</si>
  <si>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</si>
  <si>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</si>
  <si>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</si>
  <si>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</si>
  <si>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</si>
  <si>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</si>
  <si>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</si>
  <si>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</si>
  <si>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</si>
  <si>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</si>
  <si>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</si>
  <si>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</si>
  <si>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</si>
  <si>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</si>
  <si>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</si>
  <si>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</si>
  <si>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</si>
  <si>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</si>
  <si>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</si>
  <si>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</si>
  <si>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</si>
  <si>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</si>
  <si>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</si>
  <si>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</si>
  <si>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</si>
  <si>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</si>
  <si>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</si>
  <si>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</si>
  <si>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</si>
  <si>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</si>
  <si>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</si>
  <si>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</si>
  <si>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</si>
  <si>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</si>
  <si>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</si>
  <si>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</si>
  <si>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</si>
  <si>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</si>
  <si>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</si>
  <si>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</si>
  <si>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</si>
  <si>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</si>
  <si>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</si>
  <si>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</si>
  <si>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</si>
  <si>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</si>
  <si>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</si>
  <si>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</si>
  <si>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</si>
  <si>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</si>
  <si>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</si>
  <si>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</si>
  <si>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</si>
  <si>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</si>
  <si>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</si>
  <si>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</si>
  <si>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</si>
  <si>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</si>
  <si>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</si>
  <si>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</si>
  <si>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</si>
  <si>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</si>
  <si>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</si>
  <si>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</si>
  <si>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</si>
  <si>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</si>
  <si>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</si>
  <si>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</si>
  <si>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</si>
  <si>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</si>
  <si>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</si>
  <si>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</si>
  <si>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</si>
  <si>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</si>
  <si>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</si>
  <si>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</si>
  <si>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</si>
  <si>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</si>
  <si>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</si>
  <si>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</si>
  <si>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</si>
  <si>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</si>
  <si>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</si>
  <si>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</si>
  <si>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</si>
  <si>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</si>
  <si>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</si>
  <si>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</si>
  <si>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</si>
  <si>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</si>
  <si>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</si>
  <si>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</si>
  <si>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</si>
  <si>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</si>
  <si>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</si>
  <si>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</si>
  <si>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</si>
  <si>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</si>
  <si>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</si>
  <si>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</si>
  <si>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</si>
  <si>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</si>
  <si>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</si>
  <si>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</si>
  <si>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</si>
  <si>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</si>
  <si>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</si>
  <si>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</si>
  <si>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</si>
  <si>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</si>
  <si>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</si>
  <si>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</si>
  <si>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</si>
  <si>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</si>
  <si>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</si>
  <si>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</si>
  <si>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</si>
  <si>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</si>
  <si>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</si>
  <si>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</si>
  <si>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</si>
  <si>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</si>
  <si>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</si>
  <si>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</si>
  <si>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</si>
  <si>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</si>
  <si>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</si>
  <si>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</si>
  <si>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</si>
  <si>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</si>
  <si>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</si>
  <si>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</si>
  <si>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</si>
  <si>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</si>
  <si>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</si>
  <si>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</si>
  <si>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</si>
  <si>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</si>
  <si>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</si>
  <si>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</si>
  <si>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</si>
  <si>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</si>
  <si>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</si>
  <si>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</si>
  <si>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</si>
  <si>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</si>
  <si>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</si>
  <si>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</si>
  <si>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</si>
  <si>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</si>
  <si>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</si>
  <si>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</si>
  <si>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</si>
  <si>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</si>
  <si>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</si>
  <si>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</si>
  <si>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</si>
  <si>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</si>
  <si>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</si>
  <si>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</si>
  <si>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</si>
  <si>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</si>
  <si>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</si>
  <si>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</si>
  <si>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</si>
  <si>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</si>
  <si>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</si>
  <si>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</si>
  <si>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</si>
  <si>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</si>
  <si>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</si>
  <si>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</si>
  <si>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</si>
  <si>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</si>
  <si>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</si>
  <si>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</si>
  <si>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</si>
  <si>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</si>
  <si>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</si>
  <si>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</si>
  <si>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</si>
  <si>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</si>
  <si>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</si>
  <si>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</si>
  <si>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</si>
  <si>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</si>
  <si>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</si>
  <si>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</si>
  <si>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</si>
  <si>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</si>
  <si>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</si>
  <si>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</si>
  <si>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</si>
  <si>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</si>
  <si>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</si>
  <si>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</si>
  <si>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</si>
  <si>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</si>
  <si>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</si>
  <si>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</si>
  <si>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</si>
  <si>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</si>
  <si>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</si>
  <si>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</si>
  <si>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</si>
  <si>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</si>
  <si>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</si>
  <si>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</si>
  <si>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</si>
  <si>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</si>
  <si>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</si>
  <si>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</si>
  <si>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</si>
  <si>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</si>
  <si>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</si>
  <si>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</si>
  <si>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</si>
  <si>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</si>
  <si>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</si>
  <si>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</si>
  <si>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</si>
  <si>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</si>
  <si>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</si>
  <si>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</si>
  <si>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</si>
  <si>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</si>
  <si>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</si>
  <si>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</si>
  <si>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</si>
  <si>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</si>
  <si>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</si>
  <si>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</si>
  <si>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</si>
  <si>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</si>
  <si>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</si>
  <si>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</si>
  <si>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</si>
  <si>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</si>
  <si>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</si>
  <si>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</si>
  <si>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</si>
  <si>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</si>
  <si>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</si>
  <si>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</si>
  <si>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</si>
  <si>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</si>
  <si>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</si>
  <si>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</si>
  <si>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</si>
  <si>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</si>
  <si>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</si>
  <si>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</si>
  <si>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</si>
  <si>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</si>
  <si>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</si>
  <si>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</si>
  <si>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</si>
  <si>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</si>
  <si>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</si>
  <si>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</si>
  <si>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</si>
  <si>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</si>
  <si>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</si>
  <si>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</si>
  <si>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</si>
  <si>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</si>
  <si>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</si>
  <si>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</si>
  <si>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</si>
  <si>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</si>
  <si>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</si>
  <si>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</si>
  <si>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</si>
  <si>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</si>
  <si>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</si>
  <si>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</si>
  <si>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</si>
  <si>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</si>
  <si>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</si>
  <si>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</si>
  <si>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</si>
  <si>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</si>
  <si>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</si>
  <si>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</si>
  <si>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</si>
  <si>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</si>
  <si>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</si>
  <si>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</si>
  <si>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</si>
  <si>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</si>
  <si>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</si>
  <si>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</si>
  <si>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</si>
  <si>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</si>
  <si>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</si>
  <si>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</si>
  <si>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</si>
  <si>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</si>
  <si>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</si>
  <si>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</si>
  <si>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</si>
  <si>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</si>
  <si>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</si>
  <si>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</si>
  <si>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</si>
  <si>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</si>
  <si>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</si>
  <si>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</si>
  <si>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</si>
  <si>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</si>
  <si>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</si>
  <si>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</si>
  <si>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</si>
  <si>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</si>
  <si>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</si>
  <si>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</si>
  <si>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</si>
  <si>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</si>
  <si>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</si>
  <si>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</si>
  <si>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</si>
  <si>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</si>
  <si>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</si>
  <si>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</si>
  <si>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</si>
  <si>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</si>
  <si>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</si>
  <si>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</si>
  <si>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</si>
  <si>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</si>
  <si>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</si>
  <si>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</si>
  <si>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</si>
  <si>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</si>
  <si>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</si>
  <si>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</si>
  <si>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</si>
  <si>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</si>
  <si>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</si>
  <si>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</si>
  <si>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</si>
  <si>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</si>
  <si>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</si>
  <si>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</si>
  <si>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</si>
  <si>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</si>
  <si>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</si>
  <si>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</si>
  <si>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</si>
  <si>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</si>
  <si>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</si>
  <si>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</si>
  <si>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</si>
  <si>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</si>
  <si>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</si>
  <si>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</si>
  <si>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</si>
  <si>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</si>
  <si>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</si>
  <si>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</si>
  <si>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</si>
  <si>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</si>
  <si>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</si>
  <si>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</si>
  <si>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</si>
  <si>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</si>
  <si>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</si>
  <si>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</si>
  <si>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</si>
  <si>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</si>
  <si>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</si>
  <si>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</si>
  <si>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</si>
  <si>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</si>
  <si>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</si>
  <si>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</si>
  <si>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</si>
  <si>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</si>
  <si>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</si>
  <si>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</si>
  <si>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</si>
  <si>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</si>
  <si>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</si>
  <si>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</si>
  <si>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</si>
  <si>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</si>
  <si>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</si>
  <si>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</si>
  <si>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</si>
  <si>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</si>
  <si>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</si>
  <si>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</si>
  <si>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</si>
  <si>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</si>
  <si>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</si>
  <si>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</si>
  <si>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</si>
  <si>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</si>
  <si>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</si>
  <si>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</si>
  <si>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</si>
  <si>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</si>
  <si>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</si>
  <si>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</si>
  <si>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</si>
  <si>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</si>
  <si>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</si>
  <si>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</si>
  <si>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</si>
  <si>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</si>
  <si>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</si>
  <si>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</si>
  <si>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</si>
  <si>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</si>
  <si>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</si>
  <si>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</si>
  <si>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</si>
  <si>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</si>
  <si>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</si>
  <si>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</si>
  <si>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</si>
  <si>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</si>
  <si>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</si>
  <si>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</si>
  <si>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</si>
  <si>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</si>
  <si>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</si>
  <si>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</si>
  <si>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</si>
  <si>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</si>
  <si>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</si>
  <si>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</si>
  <si>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</si>
  <si>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</si>
  <si>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</si>
  <si>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</si>
  <si>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</si>
  <si>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</si>
  <si>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</si>
  <si>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</si>
  <si>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</si>
  <si>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</si>
  <si>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</si>
  <si>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</si>
  <si>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</si>
  <si>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</si>
  <si>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</si>
  <si>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</si>
  <si>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</si>
  <si>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</si>
  <si>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</si>
  <si>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</si>
  <si>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</si>
  <si>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</si>
  <si>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</si>
  <si>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</si>
  <si>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</si>
  <si>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</si>
  <si>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</si>
  <si>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</si>
  <si>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</si>
  <si>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</si>
  <si>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</si>
  <si>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</si>
  <si>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</si>
  <si>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</si>
  <si>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</si>
  <si>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</si>
  <si>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</si>
  <si>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</si>
  <si>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</si>
  <si>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</si>
  <si>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</si>
  <si>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</si>
  <si>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</si>
  <si>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</si>
  <si>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</si>
  <si>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</si>
  <si>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</si>
  <si>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</si>
  <si>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</si>
  <si>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</si>
  <si>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</si>
  <si>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</si>
  <si>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</si>
  <si>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</si>
  <si>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</si>
  <si>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</si>
  <si>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</si>
  <si>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</si>
  <si>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</si>
  <si>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</si>
  <si>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</si>
  <si>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</si>
  <si>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</si>
  <si>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</si>
  <si>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</si>
  <si>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</si>
  <si>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</si>
  <si>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</si>
  <si>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</si>
  <si>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</si>
  <si>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</si>
  <si>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</si>
  <si>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</si>
  <si>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</si>
  <si>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</si>
  <si>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</si>
  <si>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</si>
  <si>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</si>
  <si>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</si>
  <si>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</si>
  <si>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</si>
  <si>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</si>
  <si>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</si>
  <si>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</si>
  <si>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</si>
  <si>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</si>
  <si>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</si>
  <si>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</si>
  <si>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</si>
  <si>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</si>
  <si>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</si>
  <si>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</si>
  <si>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</si>
  <si>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</si>
  <si>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</si>
  <si>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</si>
  <si>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</si>
  <si>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</si>
  <si>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</si>
  <si>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</si>
  <si>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</si>
  <si>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</si>
  <si>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</si>
  <si>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</si>
  <si>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</si>
  <si>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</si>
  <si>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</si>
  <si>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</si>
  <si>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</si>
  <si>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</si>
  <si>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</si>
  <si>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</si>
  <si>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</si>
  <si>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</si>
  <si>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</si>
  <si>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</si>
  <si>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</si>
  <si>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</si>
  <si>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</si>
  <si>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</si>
  <si>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</si>
  <si>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</si>
  <si>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</si>
  <si>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</si>
  <si>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</si>
  <si>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</si>
  <si>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</si>
  <si>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</si>
  <si>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</si>
  <si>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</si>
  <si>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</si>
  <si>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</si>
  <si>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</si>
  <si>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</si>
  <si>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</si>
  <si>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</si>
  <si>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</si>
  <si>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</si>
  <si>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</si>
  <si>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</si>
  <si>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</si>
  <si>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</si>
  <si>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</si>
  <si>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</si>
  <si>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</si>
  <si>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</si>
  <si>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</si>
  <si>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</si>
  <si>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</si>
  <si>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</si>
  <si>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</si>
  <si>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</si>
  <si>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</si>
  <si>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</si>
  <si>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</si>
  <si>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</si>
  <si>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</si>
  <si>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</si>
  <si>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</si>
  <si>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</si>
  <si>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</si>
  <si>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</si>
  <si>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</si>
  <si>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</si>
  <si>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</si>
  <si>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</si>
  <si>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</si>
  <si>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</si>
  <si>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</si>
  <si>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</si>
  <si>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</si>
  <si>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</si>
  <si>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</si>
  <si>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</si>
  <si>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</si>
  <si>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</si>
  <si>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</si>
  <si>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</si>
  <si>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</si>
  <si>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</si>
  <si>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</si>
  <si>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</si>
  <si>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</si>
  <si>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</si>
  <si>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</si>
  <si>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</si>
  <si>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</si>
  <si>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</si>
  <si>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</si>
  <si>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</si>
  <si>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</si>
  <si>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</si>
  <si>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</si>
  <si>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</si>
  <si>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</si>
  <si>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</si>
  <si>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</si>
  <si>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</si>
  <si>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</si>
  <si>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</si>
  <si>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</si>
  <si>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</si>
  <si>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</si>
  <si>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</si>
  <si>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</si>
  <si>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</si>
  <si>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</si>
  <si>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</si>
  <si>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</si>
  <si>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</si>
  <si>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</si>
  <si>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</si>
  <si>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</si>
  <si>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</si>
  <si>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</si>
  <si>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</si>
  <si>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</si>
  <si>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</si>
  <si>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</si>
  <si>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</si>
  <si>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</si>
  <si>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</si>
  <si>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</si>
  <si>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</si>
  <si>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</si>
  <si>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</si>
  <si>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</si>
  <si>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</si>
  <si>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</si>
  <si>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</si>
  <si>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</si>
  <si>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</si>
  <si>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</si>
  <si>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</si>
  <si>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</si>
  <si>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</si>
  <si>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</si>
  <si>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</si>
  <si>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</si>
  <si>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</si>
  <si>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</si>
  <si>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</si>
  <si>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</si>
  <si>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</si>
  <si>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</si>
  <si>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</si>
  <si>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</si>
  <si>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</si>
  <si>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</si>
  <si>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</si>
  <si>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</si>
  <si>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</si>
  <si>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</si>
  <si>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</si>
  <si>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</si>
  <si>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</si>
  <si>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</si>
  <si>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</si>
  <si>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</si>
  <si>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</si>
  <si>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</si>
  <si>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</si>
  <si>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</si>
  <si>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</si>
  <si>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</si>
  <si>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</si>
  <si>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</si>
  <si>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</si>
  <si>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</si>
  <si>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</si>
  <si>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</si>
  <si>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</si>
  <si>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</si>
  <si>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</si>
  <si>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</si>
  <si>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</si>
  <si>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</si>
  <si>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</si>
  <si>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</si>
  <si>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</si>
  <si>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</si>
  <si>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</si>
  <si>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</si>
  <si>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</si>
  <si>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</si>
  <si>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</si>
  <si>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</si>
  <si>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</si>
  <si>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</si>
  <si>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</si>
  <si>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</si>
  <si>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</si>
  <si>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</si>
  <si>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</si>
  <si>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</si>
  <si>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</si>
  <si>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</si>
  <si>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</si>
  <si>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</si>
  <si>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</si>
  <si>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</si>
  <si>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</si>
  <si>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</si>
  <si>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</si>
  <si>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</si>
  <si>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</si>
  <si>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</si>
  <si>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</si>
  <si>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</si>
  <si>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</si>
  <si>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</si>
  <si>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</si>
  <si>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</si>
  <si>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</si>
  <si>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</si>
  <si>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</si>
  <si>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</si>
  <si>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</si>
  <si>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</si>
  <si>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</si>
  <si>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</si>
  <si>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</si>
  <si>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</si>
  <si>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</si>
  <si>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</si>
  <si>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</si>
  <si>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</si>
  <si>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</si>
  <si>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</si>
  <si>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</si>
  <si>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</si>
  <si>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</si>
  <si>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</si>
  <si>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</si>
  <si>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</si>
  <si>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</si>
  <si>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</si>
  <si>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</si>
  <si>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</si>
  <si>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</si>
  <si>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</si>
  <si>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</si>
  <si>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</si>
  <si>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</si>
  <si>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</si>
  <si>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</si>
  <si>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</si>
  <si>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</si>
  <si>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</si>
  <si>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</si>
  <si>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</si>
  <si>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</si>
  <si>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</si>
  <si>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</si>
  <si>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</si>
  <si>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</si>
  <si>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</si>
  <si>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</si>
  <si>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</si>
  <si>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</si>
  <si>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</si>
  <si>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</si>
  <si>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</si>
  <si>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</si>
  <si>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</si>
  <si>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</si>
  <si>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</si>
  <si>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</si>
  <si>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</si>
  <si>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</si>
  <si>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</si>
  <si>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</si>
  <si>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</si>
  <si>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</si>
  <si>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</si>
  <si>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</si>
  <si>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</si>
  <si>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</si>
  <si>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</si>
  <si>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</si>
  <si>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</si>
  <si>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</si>
  <si>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</si>
  <si>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</si>
  <si>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</si>
  <si>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</si>
  <si>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</si>
  <si>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</si>
  <si>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</si>
  <si>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</si>
  <si>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</si>
  <si>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</si>
  <si>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</si>
  <si>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</si>
  <si>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</si>
  <si>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</si>
  <si>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</si>
  <si>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</si>
  <si>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</si>
  <si>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</si>
  <si>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</si>
  <si>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</si>
  <si>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</si>
  <si>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</si>
  <si>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</si>
  <si>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</si>
  <si>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</si>
  <si>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</si>
  <si>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</si>
  <si>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</si>
  <si>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</si>
  <si>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</si>
  <si>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</si>
  <si>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</si>
  <si>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</si>
  <si>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</si>
  <si>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</si>
  <si>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</si>
  <si>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</si>
  <si>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</si>
  <si>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</si>
  <si>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</si>
  <si>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</si>
  <si>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</si>
  <si>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</si>
  <si>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</si>
  <si>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</si>
  <si>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</si>
  <si>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</si>
  <si>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</si>
  <si>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</si>
  <si>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</si>
  <si>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</si>
  <si>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</si>
  <si>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</si>
  <si>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</si>
  <si>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</si>
  <si>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</si>
  <si>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</si>
  <si>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</si>
  <si>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</si>
  <si>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</si>
  <si>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</si>
  <si>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</si>
  <si>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</si>
  <si>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</si>
  <si>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</si>
  <si>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</si>
  <si>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</si>
  <si>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</si>
  <si>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</si>
  <si>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</si>
  <si>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</si>
  <si>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</si>
  <si>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</si>
  <si>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</si>
  <si>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</si>
  <si>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</si>
  <si>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</si>
  <si>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</si>
  <si>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</si>
  <si>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</si>
  <si>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</si>
  <si>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</si>
  <si>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</si>
  <si>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</si>
  <si>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</si>
  <si>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</si>
  <si>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</si>
  <si>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</si>
  <si>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</si>
  <si>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</si>
  <si>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</si>
  <si>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</si>
  <si>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</si>
  <si>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</si>
  <si>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</si>
  <si>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</si>
  <si>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</si>
  <si>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</si>
  <si>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</si>
  <si>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</si>
  <si>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</si>
  <si>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</si>
  <si>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</si>
  <si>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</si>
  <si>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</si>
  <si>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</si>
  <si>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</si>
  <si>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</si>
  <si>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</si>
  <si>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</si>
  <si>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</si>
  <si>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</si>
  <si>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</si>
  <si>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</si>
  <si>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</si>
  <si>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</si>
  <si>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</si>
  <si>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</si>
  <si>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</si>
  <si>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</si>
  <si>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</si>
  <si>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</si>
  <si>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</si>
  <si>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</si>
  <si>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</si>
  <si>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</si>
  <si>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</si>
  <si>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</si>
  <si>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</si>
  <si>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</si>
  <si>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</si>
  <si>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</si>
  <si>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</si>
  <si>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</si>
  <si>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</si>
  <si>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</si>
  <si>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</si>
  <si>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</si>
  <si>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</si>
  <si>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</si>
  <si>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</si>
  <si>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</si>
  <si>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</si>
  <si>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</si>
  <si>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</si>
  <si>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</si>
  <si>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</si>
  <si>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</si>
  <si>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</si>
  <si>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</si>
  <si>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</si>
  <si>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</si>
  <si>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</si>
  <si>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</si>
  <si>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</si>
  <si>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</si>
  <si>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</si>
  <si>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</si>
  <si>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</si>
  <si>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</si>
  <si>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</si>
  <si>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</si>
  <si>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</si>
  <si>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</si>
  <si>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</si>
  <si>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</si>
  <si>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</si>
  <si>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</si>
  <si>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</si>
  <si>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</si>
  <si>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</si>
  <si>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</si>
  <si>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</si>
  <si>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</si>
  <si>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</si>
  <si>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</si>
  <si>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</si>
  <si>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</si>
  <si>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</si>
  <si>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</si>
  <si>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</si>
  <si>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</si>
  <si>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</si>
  <si>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</si>
  <si>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</si>
  <si>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</si>
  <si>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</si>
  <si>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</si>
  <si>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</si>
  <si>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</si>
  <si>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</si>
  <si>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</si>
  <si>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</si>
  <si>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</si>
  <si>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</si>
  <si>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</si>
  <si>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</si>
  <si>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</si>
  <si>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</si>
  <si>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</si>
  <si>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</si>
  <si>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</si>
  <si>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</si>
  <si>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</si>
  <si>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</si>
  <si>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</si>
  <si>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</si>
  <si>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</si>
  <si>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</si>
  <si>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</si>
  <si>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</si>
  <si>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</si>
  <si>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</si>
  <si>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</si>
  <si>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</si>
  <si>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</si>
  <si>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</si>
  <si>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</si>
  <si>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</si>
  <si>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</si>
  <si>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</si>
  <si>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</si>
  <si>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</si>
  <si>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</si>
  <si>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</si>
  <si>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</si>
  <si>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</si>
  <si>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</si>
  <si>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</si>
  <si>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</si>
  <si>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</si>
  <si>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</si>
  <si>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</si>
  <si>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</si>
  <si>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</si>
  <si>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</si>
  <si>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</si>
  <si>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</si>
  <si>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</si>
  <si>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</si>
  <si>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</si>
  <si>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</si>
  <si>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</si>
  <si>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</si>
  <si>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</si>
  <si>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</si>
  <si>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</si>
  <si>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</si>
  <si>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</si>
  <si>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</si>
  <si>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</si>
  <si>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</si>
  <si>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</si>
  <si>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</si>
  <si>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</si>
  <si>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</si>
  <si>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</si>
  <si>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</si>
  <si>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</si>
  <si>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</si>
  <si>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</si>
  <si>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</si>
  <si>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</si>
  <si>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</si>
  <si>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</si>
  <si>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</si>
  <si>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</si>
  <si>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</si>
  <si>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</si>
  <si>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</si>
  <si>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</si>
  <si>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</si>
  <si>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</si>
  <si>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</si>
  <si>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</si>
  <si>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</si>
  <si>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</si>
  <si>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</si>
  <si>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</si>
  <si>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</si>
  <si>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</si>
  <si>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</si>
  <si>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</si>
  <si>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</si>
  <si>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</si>
  <si>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</si>
  <si>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</si>
  <si>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</si>
  <si>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</si>
  <si>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</si>
  <si>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</si>
  <si>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</si>
  <si>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</si>
  <si>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</si>
  <si>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</si>
  <si>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</si>
  <si>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</si>
  <si>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</si>
  <si>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</si>
  <si>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</si>
  <si>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</si>
  <si>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</si>
  <si>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</si>
  <si>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</si>
  <si>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</si>
  <si>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</si>
  <si>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</si>
  <si>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</si>
  <si>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</si>
  <si>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</si>
  <si>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</si>
  <si>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</si>
  <si>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</si>
  <si>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</si>
  <si>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</si>
  <si>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</si>
  <si>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</si>
  <si>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</si>
  <si>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</si>
  <si>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</si>
  <si>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</si>
  <si>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</si>
  <si>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</si>
  <si>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</si>
  <si>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</si>
  <si>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</si>
  <si>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</si>
  <si>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</si>
  <si>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</si>
  <si>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</si>
  <si>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</si>
  <si>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</si>
  <si>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</si>
  <si>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</si>
  <si>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</si>
  <si>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</si>
  <si>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</si>
  <si>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</si>
  <si>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</si>
  <si>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</si>
  <si>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</si>
  <si>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</si>
  <si>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</si>
  <si>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</si>
  <si>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</si>
  <si>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</si>
  <si>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</si>
  <si>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</si>
  <si>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</si>
  <si>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</si>
  <si>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</si>
  <si>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</si>
  <si>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</si>
  <si>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</si>
  <si>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</si>
  <si>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</si>
  <si>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</si>
  <si>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</si>
  <si>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</si>
  <si>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</si>
  <si>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</si>
  <si>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</si>
  <si>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</si>
  <si>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</si>
  <si>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</si>
  <si>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</si>
  <si>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</si>
  <si>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</si>
  <si>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</si>
  <si>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</si>
  <si>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</si>
  <si>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</si>
  <si>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</si>
  <si>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</si>
  <si>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</si>
  <si>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</si>
  <si>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</si>
  <si>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</si>
  <si>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</si>
  <si>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</si>
  <si>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</si>
  <si>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</si>
  <si>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</si>
  <si>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</si>
  <si>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</si>
  <si>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</si>
  <si>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</si>
  <si>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</si>
  <si>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</si>
  <si>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</si>
  <si>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</si>
  <si>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</si>
  <si>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</si>
  <si>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</si>
  <si>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</si>
  <si>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</si>
  <si>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</si>
  <si>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</si>
  <si>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</si>
  <si>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</si>
  <si>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</si>
  <si>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</si>
  <si>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</si>
  <si>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</si>
  <si>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</si>
  <si>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</si>
  <si>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</si>
  <si>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</si>
  <si>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</si>
  <si>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</si>
  <si>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</si>
  <si>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</si>
  <si>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</si>
  <si>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</si>
  <si>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</si>
  <si>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</si>
  <si>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</si>
  <si>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</si>
  <si>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</si>
  <si>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</si>
  <si>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</si>
  <si>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</si>
  <si>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</si>
  <si>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</si>
  <si>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</si>
  <si>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</si>
  <si>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</si>
  <si>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</si>
  <si>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</si>
  <si>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</si>
  <si>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</si>
  <si>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</si>
  <si>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</si>
  <si>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</si>
  <si>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</si>
  <si>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</si>
  <si>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</si>
  <si>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</si>
  <si>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</si>
  <si>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</si>
  <si>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</si>
  <si>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</si>
  <si>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</si>
  <si>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</si>
  <si>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</si>
  <si>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</si>
  <si>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</si>
  <si>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</si>
  <si>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</si>
  <si>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</si>
  <si>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</si>
  <si>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</si>
  <si>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</si>
  <si>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</si>
  <si>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</si>
  <si>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</si>
  <si>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</si>
  <si>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</si>
  <si>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</si>
  <si>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</si>
  <si>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</si>
  <si>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</si>
  <si>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</si>
  <si>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</si>
  <si>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</si>
  <si>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</si>
  <si>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</si>
  <si>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</si>
  <si>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</si>
  <si>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</si>
  <si>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</si>
  <si>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</si>
  <si>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</si>
  <si>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</si>
  <si>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</si>
  <si>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</si>
  <si>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</si>
  <si>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</si>
  <si>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</si>
  <si>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</si>
  <si>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</si>
  <si>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</si>
  <si>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</si>
  <si>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</si>
  <si>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</si>
  <si>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</si>
  <si>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</si>
  <si>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</si>
  <si>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</si>
  <si>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</si>
  <si>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</si>
  <si>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</si>
  <si>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</si>
  <si>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</si>
  <si>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</si>
  <si>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</si>
  <si>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</si>
  <si>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</si>
  <si>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</si>
  <si>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</si>
  <si>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</si>
  <si>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</si>
  <si>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</si>
  <si>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</si>
  <si>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</si>
  <si>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</si>
  <si>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</si>
  <si>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</si>
  <si>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</si>
  <si>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</si>
  <si>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</si>
  <si>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</si>
  <si>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</si>
  <si>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</si>
  <si>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</si>
  <si>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</si>
  <si>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</si>
  <si>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</si>
  <si>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</si>
  <si>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</si>
  <si>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</si>
  <si>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</si>
  <si>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</si>
  <si>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</si>
  <si>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</si>
  <si>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</si>
  <si>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</si>
  <si>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</si>
  <si>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</si>
  <si>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</si>
  <si>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</si>
  <si>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</si>
  <si>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</si>
  <si>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</si>
  <si>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</si>
  <si>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</si>
  <si>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</si>
  <si>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</si>
  <si>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</si>
  <si>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</si>
  <si>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</si>
  <si>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</si>
  <si>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</si>
  <si>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</si>
  <si>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</si>
  <si>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</si>
  <si>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</si>
  <si>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</si>
  <si>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</si>
  <si>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</si>
  <si>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</si>
  <si>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</si>
  <si>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</si>
  <si>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</si>
  <si>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</si>
  <si>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</si>
  <si>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</si>
  <si>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</si>
  <si>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</si>
  <si>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</si>
  <si>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</si>
  <si>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</si>
  <si>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</si>
  <si>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</si>
  <si>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</si>
  <si>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</si>
  <si>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</si>
  <si>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</si>
  <si>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</si>
  <si>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</si>
  <si>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</si>
  <si>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</si>
  <si>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</si>
  <si>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</si>
  <si>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</si>
  <si>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</si>
  <si>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</si>
  <si>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</si>
  <si>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</si>
  <si>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</si>
  <si>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</si>
  <si>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</si>
  <si>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</si>
  <si>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</si>
  <si>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</si>
  <si>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</si>
  <si>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</si>
  <si>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</si>
  <si>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</si>
  <si>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</si>
  <si>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</si>
  <si>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</si>
  <si>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</si>
  <si>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</si>
  <si>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</si>
  <si>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</si>
  <si>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</si>
  <si>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</si>
  <si>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</si>
  <si>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</si>
  <si>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</si>
  <si>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</si>
  <si>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</si>
  <si>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</si>
  <si>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</si>
  <si>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</si>
  <si>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</si>
  <si>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</si>
  <si>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</si>
  <si>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</si>
  <si>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</si>
  <si>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</si>
  <si>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</si>
  <si>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</si>
  <si>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</si>
  <si>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</si>
  <si>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</si>
  <si>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</si>
  <si>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</si>
  <si>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</si>
  <si>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</si>
  <si>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</si>
  <si>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</si>
  <si>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</si>
  <si>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</si>
  <si>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</si>
  <si>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</si>
  <si>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</si>
  <si>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</si>
  <si>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</si>
  <si>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</si>
  <si>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</si>
  <si>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</si>
  <si>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</si>
  <si>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</si>
  <si>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</si>
  <si>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</si>
  <si>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</si>
  <si>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</si>
  <si>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</si>
  <si>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</si>
  <si>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</si>
  <si>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</si>
  <si>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</si>
  <si>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</si>
  <si>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</si>
  <si>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</si>
  <si>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</si>
  <si>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</si>
  <si>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</si>
  <si>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</si>
  <si>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</si>
  <si>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</si>
  <si>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</si>
  <si>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</si>
  <si>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</si>
  <si>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</si>
  <si>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</si>
  <si>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</si>
  <si>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</si>
  <si>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</si>
  <si>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</si>
  <si>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</si>
  <si>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</si>
  <si>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</si>
  <si>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</si>
  <si>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</si>
  <si>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</si>
  <si>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</si>
  <si>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</si>
  <si>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</si>
  <si>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</si>
  <si>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</si>
  <si>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</si>
  <si>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</si>
  <si>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</si>
  <si>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</si>
  <si>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</si>
  <si>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</si>
  <si>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</si>
  <si>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</si>
  <si>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</si>
  <si>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</si>
  <si>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</si>
  <si>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</si>
  <si>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</si>
  <si>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</si>
  <si>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</si>
  <si>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</si>
  <si>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</si>
  <si>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</si>
  <si>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</si>
  <si>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</si>
  <si>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</si>
  <si>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</si>
  <si>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</si>
  <si>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</si>
  <si>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</si>
  <si>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</si>
  <si>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</si>
  <si>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</si>
  <si>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</si>
  <si>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</si>
  <si>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</si>
  <si>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</si>
  <si>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</si>
  <si>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</si>
  <si>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</si>
  <si>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</si>
  <si>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</si>
  <si>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</si>
  <si>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</si>
  <si>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</si>
  <si>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</si>
  <si>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</si>
  <si>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</si>
  <si>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</si>
  <si>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</si>
  <si>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</si>
  <si>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</si>
  <si>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</si>
  <si>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</si>
  <si>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</si>
  <si>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</si>
  <si>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</si>
  <si>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</si>
  <si>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</si>
  <si>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</si>
  <si>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</si>
  <si>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</si>
  <si>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</si>
  <si>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</si>
  <si>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</si>
  <si>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</si>
  <si>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</si>
  <si>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</si>
  <si>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</si>
  <si>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</si>
  <si>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</si>
  <si>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</si>
  <si>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</si>
  <si>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</si>
  <si>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</si>
  <si>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</si>
  <si>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</si>
  <si>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</si>
  <si>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</si>
  <si>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</si>
  <si>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</si>
  <si>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</si>
  <si>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</si>
  <si>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</si>
  <si>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</si>
  <si>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</si>
  <si>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</si>
  <si>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</si>
  <si>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</si>
  <si>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</si>
  <si>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</si>
  <si>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</si>
  <si>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</si>
  <si>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</si>
  <si>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</si>
  <si>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</si>
  <si>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</si>
  <si>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</si>
  <si>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</si>
  <si>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</si>
  <si>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</si>
  <si>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</si>
  <si>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</si>
  <si>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</si>
  <si>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</si>
  <si>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</si>
  <si>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</si>
  <si>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</si>
  <si>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</si>
  <si>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</si>
  <si>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</si>
  <si>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</si>
  <si>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</si>
  <si>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</si>
  <si>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</si>
  <si>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</si>
  <si>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</si>
  <si>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</si>
  <si>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</si>
  <si>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</si>
  <si>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</si>
  <si>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</si>
  <si>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</si>
  <si>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</si>
  <si>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</si>
  <si>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</si>
  <si>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</si>
  <si>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</si>
  <si>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</si>
  <si>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</si>
  <si>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</si>
  <si>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</si>
  <si>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</si>
  <si>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</si>
  <si>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</si>
  <si>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</si>
  <si>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</si>
  <si>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</si>
  <si>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</si>
  <si>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</si>
  <si>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</si>
  <si>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</si>
  <si>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</si>
  <si>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</si>
  <si>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</si>
  <si>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</si>
  <si>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</si>
  <si>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</si>
  <si>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</si>
  <si>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</si>
  <si>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</si>
  <si>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</si>
  <si>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</si>
  <si>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</si>
  <si>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</si>
  <si>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</si>
  <si>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</si>
  <si>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</si>
  <si>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</si>
  <si>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</si>
  <si>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</si>
  <si>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</si>
  <si>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</si>
  <si>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</si>
  <si>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</si>
  <si>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</si>
  <si>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</si>
  <si>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</si>
  <si>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</si>
  <si>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</si>
  <si>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</si>
  <si>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</si>
  <si>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</si>
  <si>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</si>
  <si>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</si>
  <si>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</si>
  <si>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</si>
  <si>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</si>
  <si>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</si>
  <si>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</si>
  <si>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</si>
  <si>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</si>
  <si>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</si>
  <si>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</si>
  <si>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</si>
  <si>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</si>
  <si>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</si>
  <si>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</si>
  <si>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</si>
  <si>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</si>
  <si>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</si>
  <si>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</si>
  <si>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</si>
  <si>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</si>
  <si>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</si>
  <si>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</si>
  <si>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</si>
  <si>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</si>
  <si>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</si>
  <si>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</si>
  <si>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</si>
  <si>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</si>
  <si>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</si>
  <si>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</si>
  <si>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</si>
  <si>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</si>
  <si>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</si>
  <si>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</si>
  <si>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</si>
  <si>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</si>
  <si>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</si>
  <si>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</si>
  <si>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</si>
  <si>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</si>
  <si>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</si>
  <si>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</si>
  <si>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</si>
  <si>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</si>
  <si>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</si>
  <si>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</si>
  <si>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</si>
  <si>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</si>
  <si>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</si>
  <si>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</si>
  <si>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</si>
  <si>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</si>
  <si>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</si>
  <si>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</si>
  <si>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</si>
  <si>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</si>
  <si>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</si>
  <si>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</si>
  <si>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</si>
  <si>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</si>
  <si>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</si>
  <si>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</si>
  <si>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</si>
  <si>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</si>
  <si>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</si>
  <si>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</si>
  <si>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</si>
  <si>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</si>
  <si>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</si>
  <si>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</si>
  <si>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</si>
  <si>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</si>
  <si>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</si>
  <si>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</si>
  <si>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</si>
  <si>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</si>
  <si>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</si>
  <si>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</si>
  <si>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</si>
  <si>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</si>
  <si>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</si>
  <si>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</si>
  <si>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</si>
  <si>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</si>
  <si>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</si>
  <si>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</si>
  <si>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</si>
  <si>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</si>
  <si>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</si>
  <si>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</si>
  <si>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</si>
  <si>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</si>
  <si>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</si>
  <si>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</si>
  <si>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</si>
  <si>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</si>
  <si>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</si>
  <si>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</si>
  <si>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</si>
  <si>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</si>
  <si>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</si>
  <si>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</si>
  <si>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</si>
  <si>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</si>
  <si>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</si>
  <si>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</si>
  <si>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</si>
  <si>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</si>
  <si>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</si>
  <si>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</si>
  <si>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</si>
  <si>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</si>
  <si>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</si>
  <si>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</si>
  <si>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</si>
  <si>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</si>
  <si>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</si>
  <si>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</si>
  <si>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</si>
  <si>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</si>
  <si>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</si>
  <si>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</si>
  <si>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</si>
  <si>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</si>
  <si>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</si>
  <si>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</si>
  <si>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</si>
  <si>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</si>
  <si>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</si>
  <si>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</si>
  <si>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</si>
  <si>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</si>
  <si>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</si>
  <si>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</si>
  <si>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</si>
  <si>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</si>
  <si>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</si>
  <si>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</si>
  <si>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</si>
  <si>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</si>
  <si>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</si>
  <si>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</si>
  <si>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</si>
  <si>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</si>
  <si>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</si>
  <si>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</si>
  <si>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</si>
  <si>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</si>
  <si>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</si>
  <si>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</si>
  <si>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</si>
  <si>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</si>
  <si>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</si>
  <si>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</si>
  <si>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</si>
  <si>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</si>
  <si>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</si>
  <si>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</si>
  <si>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</si>
  <si>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</si>
  <si>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</si>
  <si>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</si>
  <si>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</si>
  <si>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</si>
  <si>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</si>
  <si>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</si>
  <si>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</si>
  <si>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</si>
  <si>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</si>
  <si>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</si>
  <si>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</si>
  <si>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</si>
  <si>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</si>
  <si>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</si>
  <si>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</si>
  <si>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</si>
  <si>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</si>
  <si>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</si>
  <si>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</si>
  <si>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</si>
  <si>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</si>
  <si>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</si>
  <si>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</si>
  <si>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</si>
  <si>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</si>
  <si>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</si>
  <si>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</si>
  <si>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</si>
  <si>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</si>
  <si>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</si>
  <si>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</si>
  <si>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</si>
  <si>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</si>
  <si>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</si>
  <si>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</si>
  <si>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</si>
  <si>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</si>
  <si>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</si>
  <si>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</si>
  <si>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</si>
  <si>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</si>
  <si>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</si>
  <si>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</si>
  <si>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</si>
  <si>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</si>
  <si>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</si>
  <si>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</si>
  <si>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</si>
  <si>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</si>
  <si>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</si>
  <si>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</si>
  <si>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</si>
  <si>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</si>
  <si>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</si>
  <si>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</si>
  <si>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</si>
  <si>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</si>
  <si>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</si>
  <si>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</si>
  <si>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</si>
  <si>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</si>
  <si>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</si>
  <si>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</si>
  <si>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</si>
  <si>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</si>
  <si>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</si>
  <si>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</si>
  <si>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</si>
  <si>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</si>
  <si>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</si>
  <si>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</si>
  <si>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</si>
  <si>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</si>
  <si>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</si>
  <si>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</si>
  <si>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</si>
  <si>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</si>
  <si>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</si>
  <si>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</si>
  <si>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</si>
  <si>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</si>
  <si>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</si>
  <si>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</si>
  <si>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</si>
  <si>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</si>
  <si>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</si>
  <si>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</si>
  <si>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</si>
  <si>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</si>
  <si>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</si>
  <si>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</si>
  <si>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</si>
  <si>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</si>
  <si>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</si>
  <si>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</si>
  <si>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</si>
  <si>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</si>
  <si>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</si>
  <si>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</si>
  <si>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</si>
  <si>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</si>
  <si>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</si>
  <si>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</si>
  <si>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</si>
  <si>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</si>
  <si>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</si>
  <si>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</si>
  <si>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</si>
  <si>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</si>
  <si>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</si>
  <si>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</si>
  <si>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</si>
  <si>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</si>
  <si>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</si>
  <si>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</si>
  <si>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</si>
  <si>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</si>
  <si>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</si>
  <si>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</si>
  <si>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</si>
  <si>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</si>
  <si>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</si>
  <si>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</si>
  <si>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</si>
  <si>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</si>
  <si>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</si>
  <si>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</si>
  <si>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</si>
  <si>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</si>
  <si>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</si>
  <si>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</si>
  <si>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</si>
  <si>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</si>
  <si>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</si>
  <si>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</si>
  <si>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</si>
  <si>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</si>
  <si>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</si>
  <si>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</si>
  <si>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</si>
  <si>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</si>
  <si>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</si>
  <si>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</si>
  <si>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</si>
  <si>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</si>
  <si>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</si>
  <si>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</si>
  <si>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</si>
  <si>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</si>
  <si>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</si>
  <si>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</si>
  <si>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</si>
  <si>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</si>
  <si>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</si>
  <si>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</si>
  <si>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</si>
  <si>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</si>
  <si>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</si>
  <si>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</si>
  <si>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</si>
  <si>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</si>
  <si>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</si>
  <si>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</si>
  <si>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</si>
  <si>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</si>
  <si>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</si>
  <si>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</si>
  <si>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</si>
  <si>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</si>
  <si>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</si>
  <si>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</si>
  <si>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</si>
  <si>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</si>
  <si>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</si>
  <si>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</si>
  <si>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</si>
  <si>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</si>
  <si>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</si>
  <si>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</si>
  <si>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</si>
  <si>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</si>
  <si>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</si>
  <si>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</si>
  <si>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</si>
  <si>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</si>
  <si>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</si>
  <si>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</si>
  <si>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</si>
  <si>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</si>
  <si>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</si>
  <si>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</si>
  <si>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</si>
  <si>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</si>
  <si>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</si>
  <si>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</si>
  <si>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</si>
  <si>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</si>
  <si>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</si>
  <si>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</si>
  <si>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</si>
  <si>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</si>
  <si>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</si>
  <si>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</si>
  <si>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</si>
  <si>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</si>
  <si>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</si>
  <si>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</si>
  <si>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</si>
  <si>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</si>
  <si>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</si>
  <si>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</si>
  <si>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</si>
  <si>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</si>
  <si>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</si>
  <si>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</si>
  <si>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</si>
  <si>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</si>
  <si>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</si>
  <si>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</si>
  <si>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</si>
  <si>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</si>
  <si>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</si>
  <si>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</si>
  <si>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</si>
  <si>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</si>
  <si>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</si>
  <si>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</si>
  <si>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</si>
  <si>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</si>
  <si>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</si>
  <si>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</si>
  <si>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</si>
  <si>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</si>
  <si>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</si>
  <si>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</si>
  <si>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</si>
  <si>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</si>
  <si>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</si>
  <si>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</si>
  <si>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</si>
  <si>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</si>
  <si>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</si>
  <si>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</si>
  <si>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</si>
  <si>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</si>
  <si>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</si>
  <si>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</si>
  <si>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</si>
  <si>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</si>
  <si>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</si>
  <si>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</si>
  <si>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</si>
  <si>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</si>
  <si>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</si>
  <si>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</si>
  <si>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</si>
  <si>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</si>
  <si>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</si>
  <si>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</si>
  <si>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</si>
  <si>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</si>
  <si>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</si>
  <si>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</si>
  <si>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</si>
  <si>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</si>
  <si>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</si>
  <si>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</si>
  <si>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</si>
  <si>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</si>
  <si>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</si>
  <si>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</si>
  <si>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</si>
  <si>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</si>
  <si>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</si>
  <si>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</si>
  <si>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</si>
  <si>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</si>
  <si>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</si>
  <si>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</si>
  <si>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</si>
  <si>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</si>
  <si>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</si>
  <si>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</si>
  <si>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</si>
  <si>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</si>
  <si>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</si>
  <si>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</si>
  <si>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</si>
  <si>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</si>
  <si>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</si>
  <si>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</si>
  <si>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</si>
  <si>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</si>
  <si>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</si>
  <si>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</si>
  <si>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</si>
  <si>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</si>
  <si>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</si>
  <si>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</si>
  <si>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</si>
  <si>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</si>
  <si>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</si>
  <si>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</si>
  <si>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</si>
  <si>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</si>
  <si>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</si>
  <si>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</si>
  <si>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</si>
  <si>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</si>
  <si>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</si>
  <si>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</si>
  <si>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</si>
  <si>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</si>
  <si>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</si>
  <si>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</si>
  <si>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</si>
  <si>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</si>
  <si>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</si>
  <si>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</si>
  <si>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</si>
  <si>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</si>
  <si>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</si>
  <si>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</si>
  <si>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</si>
  <si>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</si>
  <si>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</si>
  <si>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</si>
  <si>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</si>
  <si>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</si>
  <si>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</si>
  <si>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</si>
  <si>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</si>
  <si>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</si>
  <si>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</si>
  <si>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</si>
  <si>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</si>
  <si>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</si>
  <si>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</si>
  <si>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</si>
  <si>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</si>
  <si>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</si>
  <si>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</si>
  <si>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</si>
  <si>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</si>
  <si>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</si>
  <si>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</si>
  <si>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</si>
  <si>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</si>
  <si>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</si>
  <si>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</si>
  <si>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</si>
  <si>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</si>
  <si>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</si>
  <si>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</si>
  <si>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</si>
  <si>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</si>
  <si>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</si>
  <si>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</si>
  <si>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</si>
  <si>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</si>
  <si>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</si>
  <si>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</si>
  <si>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</si>
  <si>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</si>
  <si>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</si>
  <si>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</si>
  <si>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</si>
  <si>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</si>
  <si>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</si>
  <si>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</si>
  <si>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</si>
  <si>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</si>
  <si>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</si>
  <si>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</si>
  <si>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</si>
  <si>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</si>
  <si>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</si>
  <si>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</si>
  <si>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</si>
  <si>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</si>
  <si>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</si>
  <si>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</si>
  <si>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</si>
  <si>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</si>
  <si>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</si>
  <si>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</si>
  <si>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</si>
  <si>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</si>
  <si>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</si>
  <si>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</si>
  <si>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</si>
  <si>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</si>
  <si>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</si>
  <si>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</si>
  <si>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</si>
  <si>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</si>
  <si>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</si>
  <si>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</si>
  <si>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</si>
  <si>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</si>
  <si>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</si>
  <si>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</si>
  <si>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</si>
  <si>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</si>
  <si>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</si>
  <si>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</si>
  <si>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</si>
  <si>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</si>
  <si>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</si>
  <si>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</si>
  <si>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</si>
  <si>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</si>
  <si>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</si>
  <si>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</si>
  <si>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</si>
  <si>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</si>
  <si>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</si>
  <si>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</si>
  <si>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</si>
  <si>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</si>
  <si>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</si>
  <si>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</si>
  <si>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</si>
  <si>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</si>
  <si>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</si>
  <si>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</si>
  <si>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</si>
  <si>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</si>
  <si>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</si>
  <si>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</si>
  <si>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</si>
  <si>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</si>
  <si>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</si>
  <si>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</si>
  <si>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</si>
  <si>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</si>
  <si>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</si>
  <si>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</si>
  <si>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</si>
  <si>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</si>
  <si>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</si>
  <si>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</si>
  <si>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</si>
  <si>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</si>
  <si>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</si>
  <si>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</si>
  <si>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</si>
  <si>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</si>
  <si>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</si>
  <si>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</si>
  <si>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</si>
  <si>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</si>
  <si>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</si>
  <si>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</si>
  <si>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</si>
  <si>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</si>
  <si>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</si>
  <si>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</si>
  <si>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</si>
  <si>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</si>
  <si>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</si>
  <si>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</si>
  <si>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</si>
  <si>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</si>
  <si>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</si>
  <si>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</si>
  <si>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</si>
  <si>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</si>
  <si>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</si>
  <si>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</si>
  <si>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</si>
  <si>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</si>
  <si>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</si>
  <si>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</si>
  <si>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</si>
  <si>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</si>
  <si>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</si>
  <si>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</si>
  <si>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</si>
  <si>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</si>
  <si>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</si>
  <si>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</si>
  <si>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</si>
  <si>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</si>
  <si>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</si>
  <si>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</si>
  <si>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</si>
  <si>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</si>
  <si>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</si>
  <si>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</si>
  <si>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</si>
  <si>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</si>
  <si>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</si>
  <si>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</si>
  <si>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</si>
  <si>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</si>
  <si>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</si>
  <si>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</si>
  <si>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</si>
  <si>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</si>
  <si>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</si>
  <si>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</si>
  <si>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</si>
  <si>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</si>
  <si>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</si>
  <si>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</si>
  <si>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</si>
  <si>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</si>
  <si>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</si>
  <si>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</si>
  <si>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</si>
  <si>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</si>
  <si>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</si>
  <si>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</si>
  <si>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</si>
  <si>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</si>
  <si>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</si>
  <si>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</si>
  <si>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</si>
  <si>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</si>
  <si>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</si>
  <si>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</si>
  <si>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</si>
  <si>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</si>
  <si>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</si>
  <si>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</si>
  <si>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</si>
  <si>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</si>
  <si>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</si>
  <si>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</si>
  <si>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</si>
  <si>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</si>
  <si>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</si>
  <si>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</si>
  <si>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</si>
  <si>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</si>
  <si>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</si>
  <si>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</si>
  <si>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</si>
  <si>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</si>
  <si>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</si>
  <si>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</si>
  <si>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</si>
  <si>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</si>
  <si>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</si>
  <si>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</si>
  <si>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</si>
  <si>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</si>
  <si>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</si>
  <si>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</si>
  <si>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</si>
  <si>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</si>
  <si>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</si>
  <si>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</si>
  <si>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</si>
  <si>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</si>
  <si>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</si>
  <si>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</si>
  <si>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</si>
  <si>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</si>
  <si>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</si>
  <si>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</si>
  <si>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</si>
  <si>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</si>
  <si>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</si>
  <si>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</si>
  <si>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</si>
  <si>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</si>
  <si>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</si>
  <si>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</si>
  <si>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</si>
  <si>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</si>
  <si>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</si>
  <si>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</si>
  <si>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</si>
  <si>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</si>
  <si>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</si>
  <si>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</si>
  <si>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</si>
  <si>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</si>
  <si>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</si>
  <si>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</si>
  <si>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</si>
  <si>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</si>
  <si>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</si>
  <si>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</si>
  <si>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</si>
  <si>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</si>
  <si>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</si>
  <si>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</si>
  <si>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</si>
  <si>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</si>
  <si>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</si>
  <si>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</si>
  <si>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</si>
  <si>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</si>
  <si>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</si>
  <si>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</si>
  <si>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</si>
  <si>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</si>
  <si>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</si>
  <si>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</si>
  <si>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</si>
  <si>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</si>
  <si>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</si>
  <si>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</si>
  <si>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</si>
  <si>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</si>
  <si>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</si>
  <si>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</si>
  <si>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</si>
  <si>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</si>
  <si>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</si>
  <si>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</si>
  <si>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</si>
  <si>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</si>
  <si>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</si>
  <si>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</si>
  <si>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</si>
  <si>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</si>
  <si>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</si>
  <si>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</si>
  <si>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</si>
  <si>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</si>
  <si>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</si>
  <si>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</si>
  <si>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</si>
  <si>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</si>
  <si>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</si>
  <si>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</si>
  <si>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</si>
  <si>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</si>
  <si>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</si>
  <si>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</si>
  <si>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</si>
  <si>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</si>
  <si>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</si>
  <si>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</si>
  <si>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</si>
  <si>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</si>
  <si>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</si>
  <si>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</si>
  <si>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</si>
  <si>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</si>
  <si>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</si>
  <si>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</si>
  <si>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</si>
  <si>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</si>
  <si>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</si>
  <si>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</si>
  <si>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</si>
  <si>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</si>
  <si>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</si>
  <si>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</si>
  <si>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</si>
  <si>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</si>
  <si>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</si>
  <si>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</si>
  <si>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</si>
  <si>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</si>
  <si>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</si>
  <si>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</si>
  <si>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</si>
  <si>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</si>
  <si>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</si>
  <si>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</si>
  <si>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</si>
  <si>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</si>
  <si>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</si>
  <si>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</si>
  <si>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</si>
  <si>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</si>
  <si>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</si>
  <si>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</si>
  <si>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</si>
  <si>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</si>
  <si>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</si>
  <si>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</si>
  <si>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</si>
  <si>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</si>
  <si>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</si>
  <si>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</si>
  <si>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</si>
  <si>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</si>
  <si>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</si>
  <si>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</si>
  <si>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</si>
  <si>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</si>
  <si>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</si>
  <si>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</si>
  <si>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</si>
  <si>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</si>
  <si>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</si>
  <si>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</si>
  <si>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</si>
  <si>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</si>
  <si>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</si>
  <si>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</si>
  <si>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</si>
  <si>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</si>
  <si>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</si>
  <si>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</si>
  <si>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</si>
  <si>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</si>
  <si>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</si>
  <si>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</si>
  <si>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</si>
  <si>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</si>
  <si>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</si>
  <si>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</si>
  <si>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</si>
  <si>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</si>
  <si>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</si>
  <si>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</si>
  <si>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</si>
  <si>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</si>
  <si>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</si>
  <si>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</si>
  <si>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</si>
  <si>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</si>
  <si>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</si>
  <si>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</si>
  <si>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</si>
  <si>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</si>
  <si>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</si>
  <si>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</si>
  <si>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</si>
  <si>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</si>
  <si>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</si>
  <si>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</si>
  <si>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</si>
  <si>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</si>
  <si>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</si>
  <si>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</si>
  <si>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</si>
  <si>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</si>
  <si>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</si>
  <si>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</si>
  <si>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</si>
  <si>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</si>
  <si>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</si>
  <si>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</si>
  <si>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</si>
  <si>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</si>
  <si>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</si>
  <si>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</si>
  <si>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</si>
  <si>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</si>
  <si>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</si>
  <si>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</si>
  <si>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</si>
  <si>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</si>
  <si>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</si>
  <si>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</si>
  <si>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</si>
  <si>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</si>
  <si>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</si>
  <si>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</si>
  <si>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</si>
  <si>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</si>
  <si>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</si>
  <si>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</si>
  <si>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</si>
  <si>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</si>
  <si>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</si>
  <si>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</si>
  <si>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</si>
  <si>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</si>
  <si>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</si>
  <si>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</si>
  <si>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</si>
  <si>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</si>
  <si>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</si>
  <si>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</si>
  <si>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</si>
  <si>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</si>
  <si>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</si>
  <si>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</si>
  <si>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</si>
  <si>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</si>
  <si>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</si>
  <si>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</si>
  <si>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</si>
  <si>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</si>
  <si>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</si>
  <si>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</si>
  <si>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</si>
  <si>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</si>
  <si>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</si>
  <si>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</si>
  <si>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</si>
  <si>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</si>
  <si>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</si>
  <si>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</si>
  <si>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</si>
  <si>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</si>
  <si>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</si>
  <si>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</si>
  <si>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</si>
  <si>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</si>
  <si>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</si>
  <si>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</si>
  <si>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</si>
  <si>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</si>
  <si>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</si>
  <si>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</si>
  <si>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</si>
  <si>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</si>
  <si>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</si>
  <si>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</si>
  <si>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</si>
  <si>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</si>
  <si>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</si>
  <si>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</si>
  <si>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</si>
  <si>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</si>
  <si>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</si>
  <si>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</si>
  <si>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</si>
  <si>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</si>
  <si>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</si>
  <si>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</si>
  <si>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</si>
  <si>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</si>
  <si>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</si>
  <si>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</si>
  <si>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</si>
  <si>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</si>
  <si>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</si>
  <si>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</si>
  <si>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</si>
  <si>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</si>
  <si>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</si>
  <si>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</si>
  <si>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</si>
  <si>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</si>
  <si>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</si>
  <si>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</si>
  <si>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</si>
  <si>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</si>
  <si>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</si>
  <si>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</si>
  <si>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</si>
  <si>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</si>
  <si>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</si>
  <si>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</si>
  <si>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</si>
  <si>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</si>
  <si>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</si>
  <si>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</si>
  <si>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</si>
  <si>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</si>
  <si>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</si>
  <si>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</si>
  <si>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</si>
  <si>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</si>
  <si>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</si>
  <si>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</si>
  <si>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</si>
  <si>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</si>
  <si>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</si>
  <si>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</si>
  <si>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</si>
  <si>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</si>
  <si>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</si>
  <si>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</si>
  <si>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</si>
  <si>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</si>
  <si>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</si>
  <si>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</si>
  <si>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</si>
  <si>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</si>
  <si>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</si>
  <si>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</si>
  <si>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</si>
  <si>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</si>
  <si>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</si>
  <si>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</si>
  <si>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</si>
  <si>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</si>
  <si>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</si>
  <si>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</si>
  <si>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</si>
  <si>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</si>
  <si>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</si>
  <si>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</si>
  <si>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</si>
  <si>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</si>
  <si>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</si>
  <si>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</si>
  <si>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</si>
  <si>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</si>
  <si>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</si>
  <si>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</si>
  <si>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</si>
  <si>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</si>
  <si>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</si>
  <si>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</si>
  <si>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</si>
  <si>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</si>
  <si>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</si>
  <si>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</si>
  <si>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</si>
  <si>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</si>
  <si>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</si>
  <si>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</si>
  <si>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</si>
  <si>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</si>
  <si>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</si>
  <si>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</si>
  <si>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</si>
  <si>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</si>
  <si>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</si>
  <si>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</si>
  <si>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</si>
  <si>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</si>
  <si>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</si>
  <si>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</si>
  <si>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</si>
  <si>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</si>
  <si>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</si>
  <si>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</si>
  <si>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</si>
  <si>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</si>
  <si>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</si>
  <si>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</si>
  <si>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</si>
  <si>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</si>
  <si>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</si>
  <si>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</si>
  <si>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</si>
  <si>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</si>
  <si>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</si>
  <si>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</si>
  <si>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</si>
  <si>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</si>
  <si>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</si>
  <si>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</si>
  <si>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</si>
  <si>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</si>
  <si>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</si>
  <si>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</si>
  <si>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</si>
  <si>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</si>
  <si>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</si>
  <si>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</si>
  <si>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</si>
  <si>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</si>
  <si>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</si>
  <si>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</si>
  <si>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</si>
  <si>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</si>
  <si>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</si>
  <si>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</si>
  <si>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</si>
  <si>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</si>
  <si>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</si>
  <si>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</si>
  <si>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</si>
  <si>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</si>
  <si>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</si>
  <si>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</si>
  <si>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</si>
  <si>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</si>
  <si>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</si>
  <si>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</si>
  <si>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</si>
  <si>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</si>
  <si>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</si>
  <si>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</si>
  <si>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</si>
  <si>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</si>
  <si>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</si>
  <si>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</si>
  <si>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</si>
  <si>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</si>
  <si>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</si>
  <si>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</si>
  <si>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</si>
  <si>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</si>
  <si>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</si>
  <si>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</si>
  <si>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</si>
  <si>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</si>
  <si>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</si>
  <si>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</si>
  <si>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</si>
  <si>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</si>
  <si>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</si>
  <si>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</si>
  <si>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</si>
  <si>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</si>
  <si>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</si>
  <si>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</si>
  <si>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</si>
  <si>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</si>
  <si>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</si>
  <si>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</si>
  <si>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</si>
  <si>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</si>
  <si>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</si>
  <si>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</si>
  <si>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</si>
  <si>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</si>
  <si>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</si>
  <si>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</si>
  <si>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</si>
  <si>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</si>
  <si>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</si>
  <si>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</si>
  <si>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</si>
  <si>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</si>
  <si>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</si>
  <si>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</si>
  <si>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</si>
  <si>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</si>
  <si>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</si>
  <si>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</si>
  <si>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</si>
  <si>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</si>
  <si>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</si>
  <si>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</si>
  <si>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</si>
  <si>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</si>
  <si>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</si>
  <si>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</si>
  <si>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</si>
  <si>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</si>
  <si>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</si>
  <si>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</si>
  <si>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</si>
  <si>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</si>
  <si>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</si>
  <si>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</si>
  <si>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</si>
  <si>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</si>
  <si>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</si>
  <si>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</si>
  <si>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</si>
  <si>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</si>
  <si>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</si>
  <si>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</si>
  <si>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</si>
  <si>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</si>
  <si>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</si>
  <si>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</si>
  <si>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</si>
  <si>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</si>
  <si>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</si>
  <si>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</si>
  <si>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</si>
  <si>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</si>
  <si>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</si>
  <si>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</si>
  <si>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</si>
  <si>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</si>
  <si>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</si>
  <si>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</si>
  <si>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</si>
  <si>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</si>
  <si>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</si>
  <si>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</si>
  <si>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</si>
  <si>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</si>
  <si>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</si>
  <si>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</si>
  <si>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</si>
  <si>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</si>
  <si>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</si>
  <si>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</si>
  <si>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</si>
  <si>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</si>
  <si>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</si>
  <si>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</si>
  <si>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</si>
  <si>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</si>
  <si>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</si>
  <si>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</si>
  <si>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</si>
  <si>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</si>
  <si>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</si>
  <si>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</si>
  <si>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</si>
  <si>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</si>
  <si>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</si>
  <si>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</si>
  <si>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</si>
  <si>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</si>
  <si>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</si>
  <si>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</si>
  <si>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</si>
  <si>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</si>
  <si>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</si>
  <si>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</si>
  <si>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</si>
  <si>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</si>
  <si>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</si>
  <si>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</si>
  <si>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</si>
  <si>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</si>
  <si>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</si>
  <si>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</si>
  <si>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</si>
  <si>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</si>
  <si>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</si>
  <si>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</si>
  <si>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</si>
  <si>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</si>
  <si>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</si>
  <si>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</si>
  <si>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</si>
  <si>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</si>
  <si>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</si>
  <si>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</si>
  <si>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</si>
  <si>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</si>
  <si>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</si>
  <si>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</si>
  <si>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</si>
  <si>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</si>
  <si>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</si>
  <si>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</si>
  <si>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</si>
  <si>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</si>
  <si>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</si>
  <si>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</si>
  <si>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</si>
  <si>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</si>
  <si>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</si>
  <si>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</si>
  <si>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</si>
  <si>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</si>
  <si>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</si>
  <si>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</si>
  <si>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</si>
  <si>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</si>
  <si>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</si>
  <si>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</si>
  <si>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</si>
  <si>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</si>
  <si>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</si>
  <si>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</si>
  <si>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</si>
  <si>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</si>
  <si>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</si>
  <si>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</si>
  <si>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</si>
  <si>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</si>
  <si>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</si>
  <si>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</si>
  <si>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</si>
  <si>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</si>
  <si>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</si>
  <si>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</si>
  <si>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</si>
  <si>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</si>
  <si>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</si>
  <si>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</si>
  <si>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</si>
  <si>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</si>
  <si>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</si>
  <si>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</si>
  <si>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</si>
  <si>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</si>
  <si>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</si>
  <si>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</si>
  <si>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</si>
  <si>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</si>
  <si>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</si>
  <si>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</si>
  <si>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</si>
  <si>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</si>
  <si>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</si>
  <si>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</si>
  <si>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</si>
  <si>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</si>
  <si>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</si>
  <si>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</si>
  <si>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</si>
  <si>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</si>
  <si>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</si>
  <si>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</si>
  <si>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</si>
  <si>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</si>
  <si>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</si>
  <si>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</si>
  <si>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</si>
  <si>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</si>
  <si>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</si>
  <si>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</si>
  <si>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</si>
  <si>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</si>
  <si>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</si>
  <si>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</si>
  <si>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</si>
  <si>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</si>
  <si>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</si>
  <si>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</si>
  <si>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</si>
  <si>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</si>
  <si>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</si>
  <si>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</si>
  <si>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</si>
  <si>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</si>
  <si>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</si>
  <si>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</si>
  <si>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</si>
  <si>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</si>
  <si>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</si>
  <si>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</si>
  <si>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</si>
  <si>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</si>
  <si>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</si>
  <si>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</si>
  <si>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</si>
  <si>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</si>
  <si>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</si>
  <si>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</si>
  <si>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</si>
  <si>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</si>
  <si>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</si>
  <si>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</si>
  <si>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</si>
  <si>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</si>
  <si>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</si>
  <si>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</si>
  <si>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</si>
  <si>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</si>
  <si>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</si>
  <si>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</si>
  <si>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</si>
  <si>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</si>
  <si>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</si>
  <si>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</si>
  <si>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</si>
  <si>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</si>
  <si>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</si>
  <si>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</si>
  <si>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</si>
  <si>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</si>
  <si>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</si>
  <si>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</si>
  <si>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</si>
  <si>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</si>
  <si>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</si>
  <si>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</si>
  <si>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</si>
  <si>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</si>
  <si>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</si>
  <si>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</si>
  <si>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</si>
  <si>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</si>
  <si>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</si>
  <si>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</si>
  <si>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</si>
  <si>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</si>
  <si>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</si>
  <si>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</si>
  <si>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</si>
  <si>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</si>
  <si>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</si>
  <si>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</si>
  <si>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</si>
  <si>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</si>
  <si>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</si>
  <si>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</si>
  <si>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</si>
  <si>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</si>
  <si>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</si>
  <si>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</si>
  <si>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</si>
  <si>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</si>
  <si>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</si>
  <si>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</si>
  <si>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</si>
  <si>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</si>
  <si>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</si>
  <si>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</si>
  <si>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</si>
  <si>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</si>
  <si>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</si>
  <si>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</si>
  <si>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</si>
  <si>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</si>
  <si>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</si>
  <si>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</si>
  <si>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</si>
  <si>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</si>
  <si>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</si>
  <si>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</si>
  <si>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</si>
  <si>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</si>
  <si>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</si>
  <si>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</si>
  <si>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</si>
  <si>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</si>
  <si>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</si>
  <si>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</si>
  <si>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</si>
  <si>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</si>
  <si>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</si>
  <si>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</si>
  <si>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</si>
  <si>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</si>
  <si>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</si>
  <si>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</si>
  <si>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</si>
  <si>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</si>
  <si>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</si>
  <si>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</si>
  <si>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</si>
  <si>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</si>
  <si>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</si>
  <si>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</si>
  <si>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</si>
  <si>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</si>
  <si>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</si>
  <si>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</si>
  <si>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</si>
  <si>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</si>
  <si>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</si>
  <si>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</si>
  <si>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</si>
  <si>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</si>
  <si>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</si>
  <si>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</si>
  <si>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</si>
  <si>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</si>
  <si>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</si>
  <si>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</si>
  <si>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</si>
  <si>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</si>
  <si>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</si>
  <si>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</si>
  <si>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</si>
  <si>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</si>
  <si>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</si>
  <si>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</si>
  <si>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</si>
  <si>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</si>
  <si>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</si>
  <si>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</si>
  <si>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</si>
  <si>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</si>
  <si>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</si>
  <si>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</si>
  <si>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</si>
  <si>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</si>
  <si>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</si>
  <si>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</si>
  <si>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</si>
  <si>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</si>
  <si>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</si>
  <si>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</si>
  <si>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</si>
  <si>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</si>
  <si>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</si>
  <si>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</si>
  <si>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</si>
  <si>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</si>
  <si>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</si>
  <si>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</si>
  <si>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</si>
  <si>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</si>
  <si>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</si>
  <si>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</si>
  <si>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</si>
  <si>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</si>
  <si>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</si>
  <si>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</si>
  <si>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</si>
  <si>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</si>
  <si>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</si>
  <si>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</si>
  <si>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</si>
  <si>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</si>
  <si>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</si>
  <si>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</si>
  <si>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</si>
  <si>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</si>
  <si>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</si>
  <si>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</si>
  <si>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</si>
  <si>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</si>
  <si>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</si>
  <si>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</si>
  <si>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</si>
  <si>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</si>
  <si>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</si>
  <si>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</si>
  <si>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</si>
  <si>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</si>
  <si>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</si>
  <si>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</si>
  <si>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</si>
  <si>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</si>
  <si>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</si>
  <si>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</si>
  <si>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</si>
  <si>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</si>
  <si>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</si>
  <si>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</si>
  <si>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</si>
  <si>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</si>
  <si>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</si>
  <si>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</si>
  <si>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</si>
  <si>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</si>
  <si>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</si>
  <si>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</si>
  <si>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</si>
  <si>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</si>
  <si>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</si>
  <si>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</si>
  <si>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</si>
  <si>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</si>
  <si>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</si>
  <si>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</si>
  <si>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</si>
  <si>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</si>
  <si>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</si>
  <si>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</si>
  <si>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</si>
  <si>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</si>
  <si>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</si>
  <si>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</si>
  <si>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</si>
  <si>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</si>
  <si>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</si>
  <si>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</si>
  <si>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</si>
  <si>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</si>
  <si>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</si>
  <si>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</si>
  <si>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</si>
  <si>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</si>
  <si>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</si>
  <si>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</si>
  <si>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</si>
  <si>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</si>
  <si>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</si>
  <si>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</si>
  <si>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</si>
  <si>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</si>
  <si>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</si>
  <si>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</si>
  <si>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</si>
  <si>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</si>
  <si>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</si>
  <si>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</si>
  <si>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</si>
  <si>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</si>
  <si>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</si>
  <si>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</si>
  <si>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</si>
  <si>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</si>
  <si>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</si>
  <si>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</si>
  <si>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</si>
  <si>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</si>
  <si>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</si>
  <si>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</si>
  <si>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</si>
  <si>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</si>
  <si>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</si>
  <si>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</si>
  <si>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</si>
  <si>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</si>
  <si>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</si>
  <si>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</si>
  <si>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</si>
  <si>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</si>
  <si>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</si>
  <si>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</si>
  <si>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</si>
  <si>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</si>
  <si>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</si>
  <si>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</si>
  <si>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</si>
  <si>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</si>
  <si>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</si>
  <si>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</si>
  <si>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</si>
  <si>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</si>
  <si>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</si>
  <si>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</si>
  <si>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</si>
  <si>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</si>
  <si>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</si>
  <si>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</si>
  <si>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</si>
  <si>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</si>
  <si>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</si>
  <si>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</si>
  <si>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</si>
  <si>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</si>
  <si>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</si>
  <si>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</si>
  <si>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</si>
  <si>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</si>
  <si>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</si>
  <si>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</si>
  <si>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</si>
  <si>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</si>
  <si>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</si>
  <si>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</si>
  <si>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</si>
  <si>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</si>
  <si>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</si>
  <si>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</si>
  <si>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</si>
  <si>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</si>
  <si>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</si>
  <si>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</si>
  <si>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</si>
  <si>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</si>
  <si>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</si>
  <si>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</si>
  <si>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</si>
  <si>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</si>
  <si>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</si>
  <si>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</si>
  <si>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</si>
  <si>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</si>
  <si>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</si>
  <si>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</si>
  <si>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</si>
  <si>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</si>
  <si>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</si>
  <si>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</si>
  <si>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</si>
  <si>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</si>
  <si>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</si>
  <si>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</si>
  <si>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</si>
  <si>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</si>
  <si>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</si>
  <si>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</si>
  <si>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</si>
  <si>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</si>
  <si>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</si>
  <si>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</si>
  <si>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</si>
  <si>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</si>
  <si>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</si>
  <si>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</si>
  <si>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</si>
  <si>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</si>
  <si>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</si>
  <si>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</si>
  <si>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</si>
  <si>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</si>
  <si>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</si>
  <si>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</si>
  <si>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</si>
  <si>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</si>
  <si>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</si>
  <si>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</si>
  <si>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</si>
  <si>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</si>
  <si>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</si>
  <si>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</si>
  <si>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</si>
  <si>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</si>
  <si>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</si>
  <si>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</si>
  <si>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</si>
  <si>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</si>
  <si>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</si>
  <si>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</si>
  <si>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</si>
  <si>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</si>
  <si>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</si>
  <si>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</si>
  <si>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</si>
  <si>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</si>
  <si>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</si>
  <si>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</si>
  <si>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</si>
  <si>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</si>
  <si>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</si>
  <si>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</si>
  <si>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</si>
  <si>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</si>
  <si>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</si>
  <si>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</si>
  <si>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</si>
  <si>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</si>
  <si>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</si>
  <si>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</si>
  <si>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</si>
  <si>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</si>
  <si>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</si>
  <si>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</si>
  <si>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</si>
  <si>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</si>
  <si>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</si>
  <si>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</si>
  <si>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</si>
  <si>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</si>
  <si>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</si>
  <si>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</si>
  <si>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</si>
  <si>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</si>
  <si>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</si>
  <si>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</si>
  <si>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</si>
  <si>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</si>
  <si>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</si>
  <si>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</si>
  <si>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</si>
  <si>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</si>
  <si>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</si>
  <si>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</si>
  <si>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</si>
  <si>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</si>
  <si>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</si>
  <si>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</si>
  <si>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</si>
  <si>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</si>
  <si>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</si>
  <si>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</si>
  <si>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</si>
  <si>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</si>
  <si>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</si>
  <si>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</si>
  <si>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</si>
  <si>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</si>
  <si>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</si>
  <si>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</si>
  <si>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</si>
  <si>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</si>
  <si>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</si>
  <si>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</si>
  <si>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</si>
  <si>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</si>
  <si>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</si>
  <si>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</si>
  <si>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</si>
  <si>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</si>
  <si>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</si>
  <si>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</si>
  <si>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</si>
  <si>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</si>
  <si>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</si>
  <si>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</si>
  <si>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</si>
  <si>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</si>
  <si>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</si>
  <si>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</si>
  <si>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</si>
  <si>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</si>
  <si>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</si>
  <si>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</si>
  <si>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</si>
  <si>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</si>
  <si>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</si>
  <si>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</si>
  <si>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</si>
  <si>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</si>
  <si>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</si>
  <si>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</si>
  <si>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</si>
  <si>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</si>
  <si>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</si>
  <si>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</si>
  <si>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</si>
  <si>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</si>
  <si>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</si>
  <si>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</si>
  <si>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</si>
  <si>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</si>
  <si>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</si>
  <si>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</si>
  <si>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</si>
  <si>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</si>
  <si>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</si>
  <si>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</si>
  <si>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</si>
  <si>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</si>
  <si>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</si>
  <si>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</si>
  <si>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</si>
  <si>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</si>
  <si>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</si>
  <si>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</si>
  <si>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</si>
  <si>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</si>
  <si>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</si>
  <si>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</si>
  <si>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</si>
  <si>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</si>
  <si>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</si>
  <si>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</si>
  <si>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</si>
  <si>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</si>
  <si>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</si>
  <si>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</si>
  <si>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</si>
  <si>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</si>
  <si>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</si>
  <si>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</si>
  <si>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</si>
  <si>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</si>
  <si>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</si>
  <si>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</si>
  <si>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</si>
  <si>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</si>
  <si>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</si>
  <si>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</si>
  <si>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</si>
  <si>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</si>
  <si>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</si>
  <si>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</si>
  <si>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</si>
  <si>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</si>
  <si>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</si>
  <si>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</si>
  <si>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</si>
  <si>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</si>
  <si>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</si>
  <si>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</si>
  <si>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</si>
  <si>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</si>
  <si>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</si>
  <si>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</si>
  <si>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</si>
  <si>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</si>
  <si>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</si>
  <si>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</si>
  <si>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</si>
  <si>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</si>
  <si>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</si>
  <si>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</si>
  <si>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</si>
  <si>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</si>
  <si>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</si>
  <si>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</si>
  <si>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</si>
  <si>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</si>
  <si>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</si>
  <si>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</si>
  <si>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</si>
  <si>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</si>
  <si>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</si>
  <si>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</si>
  <si>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</si>
  <si>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</si>
  <si>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</si>
  <si>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</si>
  <si>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</si>
  <si>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</si>
  <si>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</si>
  <si>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</si>
  <si>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</si>
  <si>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</si>
  <si>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</si>
  <si>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</si>
  <si>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</si>
  <si>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</si>
  <si>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</si>
  <si>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</si>
  <si>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</si>
  <si>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</si>
  <si>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</si>
  <si>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</si>
  <si>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</si>
  <si>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</si>
  <si>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</si>
  <si>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</si>
  <si>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</si>
  <si>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</si>
  <si>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</si>
  <si>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</si>
  <si>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</si>
  <si>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</si>
  <si>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</si>
  <si>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</si>
  <si>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</si>
  <si>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</si>
  <si>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</si>
  <si>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</si>
  <si>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</si>
  <si>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</si>
  <si>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</si>
  <si>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</si>
  <si>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</si>
  <si>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</si>
  <si>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</si>
  <si>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</si>
  <si>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</si>
  <si>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</si>
  <si>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</si>
  <si>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</si>
  <si>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</si>
  <si>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</si>
  <si>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</si>
  <si>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</si>
  <si>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</si>
  <si>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</si>
  <si>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</si>
  <si>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</si>
  <si>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</si>
  <si>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</si>
  <si>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</si>
  <si>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</si>
  <si>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</si>
  <si>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</si>
  <si>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</si>
  <si>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</si>
  <si>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</si>
  <si>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</si>
  <si>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</si>
  <si>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</si>
  <si>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</si>
  <si>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</si>
  <si>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</si>
  <si>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</si>
  <si>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</si>
  <si>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</si>
  <si>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</si>
  <si>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</si>
  <si>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</si>
  <si>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</si>
  <si>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</si>
  <si>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</si>
  <si>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</si>
  <si>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</si>
  <si>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</si>
  <si>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</si>
  <si>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</si>
  <si>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</si>
  <si>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</si>
  <si>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</si>
  <si>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</si>
  <si>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</si>
  <si>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</si>
  <si>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</si>
  <si>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</si>
  <si>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</si>
  <si>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</si>
  <si>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</si>
  <si>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</si>
  <si>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</si>
  <si>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</si>
  <si>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</si>
  <si>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</si>
  <si>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</si>
  <si>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</si>
  <si>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</si>
  <si>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</si>
  <si>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</si>
  <si>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</si>
  <si>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</si>
  <si>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</si>
  <si>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</si>
  <si>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</si>
  <si>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</si>
  <si>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</si>
  <si>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</si>
  <si>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</si>
  <si>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</si>
  <si>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</si>
  <si>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</si>
  <si>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</si>
  <si>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</si>
  <si>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</si>
  <si>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</si>
  <si>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</si>
  <si>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</si>
  <si>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</si>
  <si>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</si>
  <si>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</si>
  <si>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</si>
  <si>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</si>
  <si>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</si>
  <si>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</si>
  <si>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</si>
  <si>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</si>
  <si>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</si>
  <si>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</si>
  <si>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</si>
  <si>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</si>
  <si>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</si>
  <si>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</si>
  <si>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</si>
  <si>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</si>
  <si>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</si>
  <si>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</si>
  <si>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</si>
  <si>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</si>
  <si>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</si>
  <si>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</si>
  <si>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</si>
  <si>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</si>
  <si>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</si>
  <si>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</si>
  <si>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</si>
  <si>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</si>
  <si>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</si>
  <si>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</si>
  <si>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</si>
  <si>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</si>
  <si>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</si>
  <si>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</si>
  <si>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</si>
  <si>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</si>
  <si>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</si>
  <si>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</si>
  <si>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</si>
  <si>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</si>
  <si>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</si>
  <si>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</si>
  <si>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</si>
  <si>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</si>
  <si>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</si>
  <si>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</si>
  <si>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</si>
  <si>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</si>
  <si>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</si>
  <si>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</si>
  <si>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</si>
  <si>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</si>
  <si>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</si>
  <si>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</si>
  <si>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</si>
  <si>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</si>
  <si>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</si>
  <si>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</si>
  <si>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</si>
  <si>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</si>
  <si>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</si>
  <si>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</si>
  <si>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</si>
  <si>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</si>
  <si>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</si>
  <si>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</si>
  <si>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</si>
  <si>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</si>
  <si>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</si>
  <si>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</si>
  <si>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</si>
  <si>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</si>
  <si>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</si>
  <si>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</si>
  <si>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</si>
  <si>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</si>
  <si>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</si>
  <si>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</si>
  <si>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</si>
  <si>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</si>
  <si>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</si>
  <si>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</si>
  <si>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</si>
  <si>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</si>
  <si>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</si>
  <si>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</si>
  <si>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</si>
  <si>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</si>
  <si>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</si>
  <si>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</si>
  <si>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</si>
  <si>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</si>
  <si>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</si>
  <si>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</si>
  <si>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</si>
  <si>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</si>
  <si>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</si>
  <si>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</si>
  <si>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</si>
  <si>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</si>
  <si>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</si>
  <si>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</si>
  <si>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</si>
  <si>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</si>
  <si>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</si>
  <si>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</si>
  <si>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</si>
  <si>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</si>
  <si>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</si>
  <si>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</si>
  <si>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</si>
  <si>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</si>
  <si>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</si>
  <si>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</si>
  <si>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</si>
  <si>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</si>
  <si>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</si>
  <si>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</si>
  <si>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</si>
  <si>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</si>
  <si>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</si>
  <si>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</si>
  <si>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</si>
  <si>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</si>
  <si>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</si>
  <si>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</si>
  <si>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</si>
  <si>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</si>
  <si>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</si>
  <si>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</si>
  <si>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</si>
  <si>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</si>
  <si>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</si>
  <si>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</si>
  <si>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</si>
  <si>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</si>
  <si>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</si>
  <si>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</si>
  <si>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</si>
  <si>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</si>
  <si>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</si>
  <si>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</si>
  <si>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</si>
  <si>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</si>
  <si>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</si>
  <si>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</si>
  <si>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</si>
  <si>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</si>
  <si>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</si>
  <si>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</si>
  <si>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</si>
  <si>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</si>
  <si>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</si>
  <si>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</si>
  <si>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</si>
  <si>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</si>
  <si>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</si>
  <si>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</si>
  <si>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</si>
  <si>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</si>
  <si>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</si>
  <si>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</si>
  <si>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</si>
  <si>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</si>
  <si>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</si>
  <si>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</si>
  <si>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</si>
  <si>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</si>
  <si>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</si>
  <si>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</si>
  <si>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</si>
  <si>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</si>
  <si>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</si>
  <si>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</si>
  <si>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</si>
  <si>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</si>
  <si>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</si>
  <si>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</si>
  <si>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</si>
  <si>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</si>
  <si>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</si>
  <si>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</si>
  <si>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</si>
  <si>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</si>
  <si>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</si>
  <si>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</si>
  <si>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</si>
  <si>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</si>
  <si>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</si>
  <si>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</si>
  <si>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</si>
  <si>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</si>
  <si>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</si>
  <si>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</si>
  <si>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</si>
  <si>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</si>
  <si>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</si>
  <si>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</si>
  <si>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</si>
  <si>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</si>
  <si>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</si>
  <si>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</si>
  <si>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</si>
  <si>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</si>
  <si>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</si>
  <si>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</si>
  <si>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</si>
  <si>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</si>
  <si>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</si>
  <si>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</si>
  <si>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</si>
  <si>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</si>
  <si>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</si>
  <si>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</si>
  <si>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</si>
  <si>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</si>
  <si>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</si>
  <si>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</si>
  <si>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</si>
  <si>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</si>
  <si>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</si>
  <si>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</si>
  <si>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</si>
  <si>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</si>
  <si>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</si>
  <si>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</si>
  <si>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</si>
  <si>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</si>
  <si>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</si>
  <si>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</si>
  <si>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</si>
  <si>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</si>
  <si>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</si>
  <si>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</si>
  <si>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</si>
  <si>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</si>
  <si>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</si>
  <si>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</si>
  <si>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</si>
  <si>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</si>
  <si>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</si>
  <si>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</si>
  <si>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</si>
  <si>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</si>
  <si>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</si>
  <si>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</si>
  <si>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</si>
  <si>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</si>
  <si>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</si>
  <si>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</si>
  <si>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</si>
  <si>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</si>
  <si>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</si>
  <si>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</si>
  <si>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</si>
  <si>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</si>
  <si>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</si>
  <si>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</si>
  <si>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</si>
  <si>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</si>
  <si>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</si>
  <si>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</si>
  <si>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</si>
  <si>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</si>
  <si>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</si>
  <si>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</si>
  <si>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</si>
  <si>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</si>
  <si>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</si>
  <si>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</si>
  <si>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</si>
  <si>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</si>
  <si>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</si>
  <si>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</si>
  <si>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</si>
  <si>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</si>
  <si>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</si>
  <si>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</si>
  <si>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</si>
  <si>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</si>
  <si>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</si>
  <si>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</si>
  <si>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</si>
  <si>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</si>
  <si>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</si>
  <si>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</si>
  <si>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</si>
  <si>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</si>
  <si>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</si>
  <si>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</si>
  <si>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</si>
  <si>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</si>
  <si>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</si>
  <si>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</si>
  <si>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</si>
  <si>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</si>
  <si>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</si>
  <si>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</si>
  <si>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</si>
  <si>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</si>
  <si>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</si>
  <si>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</si>
  <si>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</si>
  <si>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</si>
  <si>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</si>
  <si>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</si>
  <si>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</si>
  <si>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</si>
  <si>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</si>
  <si>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</si>
  <si>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</si>
  <si>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</si>
  <si>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</si>
  <si>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</si>
  <si>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</si>
  <si>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</si>
  <si>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</si>
  <si>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</si>
  <si>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</si>
  <si>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</si>
  <si>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</si>
  <si>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</si>
  <si>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</si>
  <si>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</si>
  <si>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</si>
  <si>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</si>
  <si>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</si>
  <si>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</si>
  <si>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</si>
  <si>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</si>
  <si>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</si>
  <si>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</si>
  <si>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</si>
  <si>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</si>
  <si>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</si>
  <si>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</si>
  <si>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</si>
  <si>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</si>
  <si>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</si>
  <si>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</si>
  <si>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</si>
  <si>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</si>
  <si>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</si>
  <si>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</si>
  <si>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</si>
  <si>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</si>
  <si>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</si>
  <si>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</si>
  <si>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</si>
  <si>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</si>
  <si>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</si>
  <si>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</si>
  <si>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</si>
  <si>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</si>
  <si>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</si>
  <si>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</si>
  <si>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</si>
  <si>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</si>
  <si>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</si>
  <si>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</si>
  <si>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</si>
  <si>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</si>
  <si>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</si>
  <si>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</si>
  <si>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</si>
  <si>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</si>
  <si>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</si>
  <si>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</si>
  <si>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</si>
  <si>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</si>
  <si>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</si>
  <si>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</si>
  <si>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</si>
  <si>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</si>
  <si>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</si>
  <si>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</si>
  <si>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</si>
  <si>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</si>
  <si>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</si>
  <si>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</si>
  <si>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</si>
  <si>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</si>
  <si>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</si>
  <si>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</si>
  <si>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</si>
  <si>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</si>
  <si>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</si>
  <si>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</si>
  <si>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</si>
  <si>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</si>
  <si>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</si>
  <si>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</si>
  <si>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</si>
  <si>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</si>
  <si>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</si>
  <si>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</si>
  <si>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</si>
  <si>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</si>
  <si>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</si>
  <si>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</si>
  <si>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</si>
  <si>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</si>
  <si>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</si>
  <si>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</si>
  <si>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</si>
  <si>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</si>
  <si>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</si>
  <si>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</si>
  <si>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</si>
  <si>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</si>
  <si>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</si>
  <si>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</si>
  <si>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</si>
  <si>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</si>
  <si>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</si>
  <si>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</si>
  <si>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</si>
  <si>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</si>
  <si>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</si>
  <si>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</si>
  <si>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</si>
  <si>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</si>
  <si>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</si>
  <si>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</si>
  <si>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</si>
  <si>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</si>
  <si>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</si>
  <si>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</si>
  <si>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</si>
  <si>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</si>
  <si>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</si>
  <si>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</si>
  <si>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</si>
  <si>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</si>
  <si>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</si>
  <si>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</si>
  <si>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</si>
  <si>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</si>
  <si>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</si>
  <si>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</si>
  <si>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</si>
  <si>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</si>
  <si>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</si>
  <si>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</si>
  <si>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</si>
  <si>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</si>
  <si>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</si>
  <si>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</si>
  <si>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</si>
  <si>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</si>
  <si>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</si>
  <si>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</si>
  <si>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</si>
  <si>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</si>
  <si>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</si>
  <si>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</si>
  <si>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</si>
  <si>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</si>
  <si>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</si>
  <si>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</si>
  <si>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</si>
  <si>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</si>
  <si>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</si>
  <si>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</si>
  <si>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</si>
  <si>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</si>
  <si>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</si>
  <si>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</si>
  <si>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</si>
  <si>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</si>
  <si>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</si>
  <si>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</si>
  <si>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</si>
  <si>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</si>
  <si>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</si>
  <si>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</si>
  <si>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</si>
  <si>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</si>
  <si>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</si>
  <si>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</si>
  <si>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</si>
  <si>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</si>
  <si>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</si>
  <si>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</si>
  <si>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</si>
  <si>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</si>
  <si>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</si>
  <si>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</si>
  <si>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</si>
  <si>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</si>
  <si>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</si>
  <si>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</si>
  <si>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</si>
  <si>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</si>
  <si>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</si>
  <si>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</si>
  <si>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</si>
  <si>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</si>
  <si>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</si>
  <si>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</si>
  <si>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</si>
  <si>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</si>
  <si>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</si>
  <si>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</si>
  <si>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</si>
  <si>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</si>
  <si>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</si>
  <si>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</si>
  <si>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</si>
  <si>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</si>
  <si>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</si>
  <si>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</si>
  <si>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</si>
  <si>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</si>
  <si>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</si>
  <si>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</si>
  <si>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</si>
  <si>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</si>
  <si>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</si>
  <si>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</si>
  <si>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</si>
  <si>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</si>
  <si>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</si>
  <si>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</si>
  <si>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</si>
  <si>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</si>
  <si>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</si>
  <si>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</si>
  <si>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</si>
  <si>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</si>
  <si>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</si>
  <si>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</si>
  <si>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</si>
  <si>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</si>
  <si>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</si>
  <si>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</si>
  <si>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</si>
  <si>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</si>
  <si>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</si>
  <si>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</si>
  <si>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</si>
  <si>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</si>
  <si>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</si>
  <si>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</si>
  <si>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</si>
  <si>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</si>
  <si>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</si>
  <si>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</si>
  <si>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</si>
  <si>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</si>
  <si>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</si>
  <si>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</si>
  <si>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</si>
  <si>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</si>
  <si>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</si>
  <si>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</si>
  <si>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</si>
  <si>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</si>
  <si>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</si>
  <si>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</si>
  <si>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</si>
  <si>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</si>
  <si>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</si>
  <si>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</si>
  <si>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</si>
  <si>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</si>
  <si>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</si>
  <si>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</si>
  <si>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</si>
  <si>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</si>
  <si>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</si>
  <si>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</si>
  <si>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</si>
  <si>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</si>
  <si>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</si>
  <si>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</si>
  <si>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</si>
  <si>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</si>
  <si>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</si>
  <si>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</si>
  <si>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</si>
  <si>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</si>
  <si>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</si>
  <si>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</si>
  <si>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</si>
  <si>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</si>
  <si>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</si>
  <si>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</si>
  <si>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</si>
  <si>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</si>
  <si>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</si>
  <si>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</si>
  <si>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</si>
  <si>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</si>
  <si>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</si>
  <si>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</si>
  <si>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</si>
  <si>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</si>
  <si>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</si>
  <si>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</si>
  <si>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</si>
  <si>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</si>
  <si>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</si>
  <si>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</si>
  <si>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</si>
  <si>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</si>
  <si>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</si>
  <si>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</si>
  <si>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</si>
  <si>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</si>
  <si>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</si>
  <si>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</si>
  <si>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</si>
  <si>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</si>
  <si>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</si>
  <si>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</si>
  <si>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</si>
  <si>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</si>
  <si>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</si>
  <si>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</si>
  <si>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</si>
  <si>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</si>
  <si>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</si>
  <si>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</si>
  <si>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</si>
  <si>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</si>
  <si>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</si>
  <si>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</si>
  <si>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</si>
  <si>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</si>
  <si>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</si>
  <si>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</si>
  <si>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</si>
  <si>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</si>
  <si>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</si>
  <si>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</si>
  <si>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</si>
  <si>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</si>
  <si>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</si>
  <si>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</si>
  <si>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</si>
  <si>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</si>
  <si>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</si>
  <si>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</si>
  <si>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</si>
  <si>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</si>
  <si>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</si>
  <si>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</si>
  <si>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</si>
  <si>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</si>
  <si>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</si>
  <si>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</si>
  <si>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</si>
  <si>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</si>
  <si>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</si>
  <si>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</si>
  <si>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</si>
  <si>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</si>
  <si>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</si>
  <si>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</si>
  <si>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</si>
  <si>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</si>
  <si>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</si>
  <si>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</si>
  <si>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</si>
  <si>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</si>
  <si>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</si>
  <si>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</si>
  <si>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</si>
  <si>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</si>
  <si>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</si>
  <si>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</si>
  <si>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</si>
  <si>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</si>
  <si>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</si>
  <si>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</si>
  <si>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</si>
  <si>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</si>
  <si>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</si>
  <si>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</si>
  <si>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</si>
  <si>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</si>
  <si>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</si>
  <si>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</si>
  <si>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</si>
  <si>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</si>
  <si>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</si>
  <si>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</si>
  <si>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</si>
  <si>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</si>
  <si>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</si>
  <si>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</si>
  <si>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</si>
  <si>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</si>
  <si>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</si>
  <si>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</si>
  <si>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</si>
  <si>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</si>
  <si>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</si>
  <si>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</si>
  <si>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</si>
  <si>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</si>
  <si>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</si>
  <si>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</si>
  <si>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</si>
  <si>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</si>
  <si>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</si>
  <si>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</si>
  <si>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</si>
  <si>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</si>
  <si>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</si>
  <si>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</si>
  <si>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</si>
  <si>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</si>
  <si>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</si>
  <si>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</si>
  <si>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</si>
  <si>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</si>
  <si>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</si>
  <si>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</si>
  <si>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</si>
  <si>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</si>
  <si>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</si>
  <si>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</si>
  <si>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</si>
  <si>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</si>
  <si>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</si>
  <si>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</si>
  <si>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</si>
  <si>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</si>
  <si>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</si>
  <si>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</si>
  <si>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</si>
  <si>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</si>
  <si>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</si>
  <si>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</si>
  <si>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</si>
  <si>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</si>
  <si>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</si>
  <si>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</si>
  <si>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</si>
  <si>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</si>
  <si>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</si>
  <si>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</si>
  <si>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</si>
  <si>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</si>
  <si>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</si>
  <si>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</si>
  <si>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</si>
  <si>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</si>
  <si>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</si>
  <si>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</si>
  <si>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</si>
  <si>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</si>
  <si>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</si>
  <si>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</si>
  <si>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</si>
  <si>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</si>
  <si>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</si>
  <si>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</si>
  <si>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</si>
  <si>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</si>
  <si>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</si>
  <si>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</si>
  <si>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</si>
  <si>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</si>
  <si>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</si>
  <si>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</si>
  <si>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</si>
  <si>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</si>
  <si>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</si>
  <si>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</si>
  <si>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</si>
  <si>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</si>
  <si>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</si>
  <si>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</si>
  <si>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</si>
  <si>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</si>
  <si>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</si>
  <si>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</si>
  <si>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</si>
  <si>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</si>
  <si>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</si>
  <si>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</si>
  <si>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</si>
  <si>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</si>
  <si>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</si>
  <si>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</si>
  <si>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</si>
  <si>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</si>
  <si>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</si>
  <si>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</si>
  <si>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</si>
  <si>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</si>
  <si>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</si>
  <si>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</si>
  <si>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</si>
  <si>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</si>
  <si>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</si>
  <si>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</si>
  <si>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</si>
  <si>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</si>
  <si>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</si>
  <si>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</si>
  <si>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</si>
  <si>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</si>
  <si>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</si>
  <si>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</si>
  <si>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</si>
  <si>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</si>
  <si>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</si>
  <si>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</si>
  <si>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</si>
  <si>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</si>
  <si>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</si>
  <si>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</si>
  <si>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</si>
  <si>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</si>
  <si>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</si>
  <si>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</si>
  <si>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</si>
  <si>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</si>
  <si>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</si>
  <si>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</si>
  <si>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</si>
  <si>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</si>
  <si>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</si>
  <si>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</si>
  <si>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</si>
  <si>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</si>
  <si>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</si>
  <si>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</si>
  <si>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</si>
  <si>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</si>
  <si>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</si>
  <si>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</si>
  <si>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</si>
  <si>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</si>
  <si>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</si>
  <si>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</si>
  <si>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</si>
  <si>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</si>
  <si>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</si>
  <si>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</si>
  <si>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</si>
  <si>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</si>
  <si>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</si>
  <si>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</si>
  <si>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</si>
  <si>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</si>
  <si>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</si>
  <si>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</si>
  <si>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</si>
  <si>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</si>
  <si>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</si>
  <si>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</si>
  <si>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</si>
  <si>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</si>
  <si>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</si>
  <si>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</si>
  <si>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</si>
  <si>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</si>
  <si>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</si>
  <si>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</si>
  <si>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</si>
  <si>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</si>
  <si>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</si>
  <si>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</si>
  <si>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</si>
  <si>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</si>
  <si>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</si>
  <si>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</si>
  <si>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</si>
  <si>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</si>
  <si>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</si>
  <si>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</si>
  <si>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</si>
  <si>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</si>
  <si>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</si>
  <si>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</si>
  <si>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</si>
  <si>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</si>
  <si>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</si>
  <si>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</si>
  <si>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</si>
  <si>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</si>
  <si>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</si>
  <si>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</si>
  <si>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</si>
  <si>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</si>
  <si>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</si>
  <si>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</si>
  <si>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</si>
  <si>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</si>
  <si>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</si>
  <si>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</si>
  <si>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</si>
  <si>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</si>
  <si>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</si>
  <si>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</si>
  <si>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</si>
  <si>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</si>
  <si>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</si>
  <si>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</si>
  <si>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</si>
  <si>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</si>
  <si>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</si>
  <si>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</si>
  <si>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</si>
  <si>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</si>
  <si>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</si>
  <si>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</si>
  <si>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</si>
  <si>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</si>
  <si>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</si>
  <si>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</si>
  <si>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</si>
  <si>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</si>
  <si>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</si>
  <si>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</si>
  <si>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</si>
  <si>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</si>
  <si>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</si>
  <si>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</si>
  <si>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</si>
  <si>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</si>
  <si>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</si>
  <si>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</si>
  <si>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</si>
  <si>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</si>
  <si>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</si>
  <si>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</si>
  <si>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</si>
  <si>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</si>
  <si>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</si>
  <si>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</si>
  <si>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</si>
  <si>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</si>
  <si>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</si>
  <si>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</si>
  <si>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</si>
  <si>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</si>
  <si>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</si>
  <si>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</si>
  <si>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</si>
  <si>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</si>
  <si>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</si>
  <si>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</si>
  <si>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</si>
  <si>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</si>
  <si>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</si>
  <si>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</si>
  <si>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</si>
  <si>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</si>
  <si>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</si>
  <si>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</si>
  <si>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</si>
  <si>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</si>
  <si>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</si>
  <si>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</si>
  <si>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</si>
  <si>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</si>
  <si>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</si>
  <si>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</si>
  <si>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</si>
  <si>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</si>
  <si>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</si>
  <si>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</si>
  <si>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</si>
  <si>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</si>
  <si>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</si>
  <si>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</si>
  <si>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</si>
  <si>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</si>
  <si>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</si>
  <si>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</si>
  <si>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</si>
  <si>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</si>
  <si>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</si>
  <si>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</si>
  <si>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</si>
  <si>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</si>
  <si>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</si>
  <si>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</si>
  <si>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</si>
  <si>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</si>
  <si>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</si>
  <si>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</si>
  <si>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</si>
  <si>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</si>
  <si>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</si>
  <si>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</si>
  <si>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</si>
  <si>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</si>
  <si>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</si>
  <si>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</si>
  <si>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</si>
  <si>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</si>
  <si>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</si>
  <si>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</si>
  <si>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</si>
  <si>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</si>
  <si>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</si>
  <si>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</si>
  <si>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</si>
  <si>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</si>
  <si>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</si>
  <si>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</si>
  <si>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</si>
  <si>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</si>
  <si>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</si>
  <si>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</si>
  <si>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</si>
  <si>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</si>
  <si>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</si>
  <si>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</si>
  <si>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</si>
  <si>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</si>
  <si>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</si>
  <si>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</si>
  <si>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</si>
  <si>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</si>
  <si>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</si>
  <si>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</si>
  <si>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</si>
  <si>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</si>
  <si>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</si>
  <si>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</si>
  <si>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</si>
  <si>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</si>
  <si>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</si>
  <si>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</si>
  <si>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</si>
  <si>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</si>
  <si>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</si>
  <si>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</si>
  <si>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</si>
  <si>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</si>
  <si>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</si>
  <si>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</si>
  <si>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</si>
  <si>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</si>
  <si>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</si>
  <si>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</si>
  <si>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</si>
  <si>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</si>
  <si>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</si>
  <si>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</si>
  <si>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</si>
  <si>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</si>
  <si>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</si>
  <si>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</si>
  <si>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</si>
  <si>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</si>
  <si>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</si>
  <si>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</si>
  <si>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</si>
  <si>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</si>
  <si>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</si>
  <si>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</si>
  <si>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</si>
  <si>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</si>
  <si>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</si>
  <si>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</si>
  <si>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</si>
  <si>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</si>
  <si>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</si>
  <si>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</si>
  <si>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</si>
  <si>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</si>
  <si>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</si>
  <si>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</si>
  <si>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</si>
  <si>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</si>
  <si>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</si>
  <si>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</si>
  <si>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</si>
  <si>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</si>
  <si>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</si>
  <si>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</si>
  <si>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</si>
  <si>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</si>
  <si>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</si>
  <si>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</si>
  <si>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</si>
  <si>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</si>
  <si>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</si>
  <si>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</si>
  <si>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</si>
  <si>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</si>
  <si>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</si>
  <si>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</si>
  <si>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</si>
  <si>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</si>
  <si>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</si>
  <si>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</si>
  <si>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</si>
  <si>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</si>
  <si>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</si>
  <si>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</si>
  <si>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</si>
  <si>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</si>
  <si>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</si>
  <si>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</si>
  <si>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</si>
  <si>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</si>
  <si>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</si>
  <si>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</si>
  <si>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</si>
  <si>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</si>
  <si>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</si>
  <si>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</si>
  <si>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</si>
  <si>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</si>
  <si>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</si>
  <si>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</si>
  <si>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</si>
  <si>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</si>
  <si>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</si>
  <si>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</si>
  <si>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</si>
  <si>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</si>
  <si>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</si>
  <si>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</si>
  <si>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</si>
  <si>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</si>
  <si>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</si>
  <si>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</si>
  <si>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</si>
  <si>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</si>
  <si>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</si>
  <si>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</si>
  <si>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</si>
  <si>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</si>
  <si>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</si>
  <si>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</si>
  <si>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</si>
  <si>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</si>
  <si>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</si>
  <si>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</si>
  <si>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</si>
  <si>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</si>
  <si>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</si>
  <si>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</si>
  <si>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</si>
  <si>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</si>
  <si>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</si>
  <si>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</si>
  <si>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</si>
  <si>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</si>
  <si>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</si>
  <si>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</si>
  <si>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</si>
  <si>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</si>
  <si>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</si>
  <si>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</si>
  <si>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</si>
  <si>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</si>
  <si>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</si>
  <si>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</si>
  <si>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</si>
  <si>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</si>
  <si>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</si>
  <si>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</si>
  <si>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</si>
  <si>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</si>
  <si>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</si>
  <si>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</si>
  <si>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</si>
  <si>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</si>
  <si>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</si>
  <si>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</si>
  <si>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</si>
  <si>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</si>
  <si>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</si>
  <si>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</si>
  <si>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</si>
  <si>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</si>
  <si>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</si>
  <si>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</si>
  <si>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</si>
  <si>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</si>
  <si>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</si>
  <si>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</si>
  <si>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</si>
  <si>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</si>
  <si>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</si>
  <si>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</si>
  <si>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</si>
  <si>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</si>
  <si>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</si>
  <si>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</si>
  <si>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</si>
  <si>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</si>
  <si>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</si>
  <si>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</si>
  <si>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</si>
  <si>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</si>
  <si>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</si>
  <si>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</si>
  <si>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</si>
  <si>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</si>
  <si>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</si>
  <si>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</si>
  <si>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</si>
  <si>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</si>
  <si>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</si>
  <si>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</si>
  <si>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</si>
  <si>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</si>
  <si>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</si>
  <si>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</si>
  <si>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</si>
  <si>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</si>
  <si>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</si>
  <si>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</si>
  <si>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</si>
  <si>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</si>
  <si>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</si>
  <si>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</si>
  <si>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</si>
  <si>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</si>
  <si>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</si>
  <si>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</si>
  <si>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</si>
  <si>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</si>
  <si>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</si>
  <si>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</si>
  <si>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</si>
  <si>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</si>
  <si>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</si>
  <si>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</si>
  <si>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</si>
  <si>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</si>
  <si>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</si>
  <si>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</si>
  <si>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</si>
  <si>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</si>
  <si>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</si>
  <si>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</si>
  <si>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</si>
  <si>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</si>
  <si>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</si>
  <si>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</si>
  <si>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</si>
  <si>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</si>
  <si>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</si>
  <si>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</si>
  <si>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</si>
  <si>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</si>
  <si>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</si>
  <si>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</si>
  <si>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</si>
  <si>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</si>
  <si>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</si>
  <si>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</si>
  <si>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</si>
  <si>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</si>
  <si>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</si>
  <si>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</si>
  <si>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</si>
  <si>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</si>
  <si>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</si>
  <si>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</si>
  <si>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</si>
  <si>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</si>
  <si>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</si>
  <si>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</si>
  <si>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</si>
  <si>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</si>
  <si>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</si>
  <si>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</si>
  <si>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</si>
  <si>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</si>
  <si>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</si>
  <si>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</si>
  <si>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</si>
  <si>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</si>
  <si>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</si>
  <si>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</si>
  <si>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</si>
  <si>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</si>
  <si>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</si>
  <si>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</si>
  <si>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</si>
  <si>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</si>
  <si>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</si>
  <si>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</si>
  <si>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</si>
  <si>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</si>
  <si>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</si>
  <si>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</si>
  <si>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</si>
  <si>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</si>
  <si>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</si>
  <si>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</si>
  <si>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</si>
  <si>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</si>
  <si>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</si>
  <si>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</si>
  <si>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</si>
  <si>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</si>
  <si>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</si>
  <si>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</si>
  <si>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</si>
  <si>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</si>
  <si>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</si>
  <si>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</si>
  <si>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</si>
  <si>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</si>
  <si>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</si>
  <si>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</si>
  <si>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</si>
  <si>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</si>
  <si>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</si>
  <si>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</si>
  <si>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</si>
  <si>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</si>
  <si>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</si>
  <si>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</si>
  <si>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</si>
  <si>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</si>
  <si>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</si>
  <si>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</si>
  <si>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</si>
  <si>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</si>
  <si>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</si>
  <si>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</si>
  <si>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</si>
  <si>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</si>
  <si>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</si>
  <si>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</si>
  <si>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</si>
  <si>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</si>
  <si>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</si>
  <si>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</si>
  <si>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</si>
  <si>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</si>
  <si>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</si>
  <si>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</si>
  <si>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</si>
  <si>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</si>
  <si>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</si>
  <si>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</si>
  <si>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</si>
  <si>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</si>
  <si>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</si>
  <si>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</si>
  <si>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</si>
  <si>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</si>
  <si>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</si>
  <si>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</si>
  <si>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</si>
  <si>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</si>
  <si>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</si>
  <si>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</si>
  <si>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</si>
  <si>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</si>
  <si>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</si>
  <si>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</si>
  <si>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</si>
  <si>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</si>
  <si>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</si>
  <si>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</si>
  <si>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</si>
  <si>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</si>
  <si>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</si>
  <si>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</si>
  <si>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</si>
  <si>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</si>
  <si>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</si>
  <si>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</si>
  <si>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</si>
  <si>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</si>
  <si>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</si>
  <si>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</si>
  <si>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</si>
  <si>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</si>
  <si>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</si>
  <si>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</si>
  <si>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</si>
  <si>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</si>
  <si>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</si>
  <si>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</si>
  <si>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</si>
  <si>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</si>
  <si>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</si>
  <si>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</si>
  <si>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</si>
  <si>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</si>
  <si>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</si>
  <si>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</si>
  <si>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</si>
  <si>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</si>
  <si>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</si>
  <si>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</si>
  <si>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</si>
  <si>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</si>
  <si>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</si>
  <si>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</si>
  <si>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</si>
  <si>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</si>
  <si>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</si>
  <si>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</si>
  <si>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</si>
  <si>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</si>
  <si>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</si>
  <si>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</si>
  <si>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</si>
  <si>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</si>
  <si>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</si>
  <si>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</si>
  <si>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</si>
  <si>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</si>
  <si>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</si>
  <si>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</si>
  <si>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</si>
  <si>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</si>
  <si>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</si>
  <si>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</si>
  <si>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</si>
  <si>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</si>
  <si>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</si>
  <si>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</si>
  <si>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</si>
  <si>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</si>
  <si>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</si>
  <si>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</si>
  <si>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</si>
  <si>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</si>
  <si>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</si>
  <si>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</si>
  <si>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</si>
  <si>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</si>
  <si>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</si>
  <si>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</si>
  <si>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</si>
  <si>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</si>
  <si>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</si>
  <si>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</si>
  <si>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</si>
  <si>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</si>
  <si>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</si>
  <si>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</si>
  <si>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</si>
  <si>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</si>
  <si>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</si>
  <si>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</si>
  <si>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</si>
  <si>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</si>
  <si>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</si>
  <si>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</si>
  <si>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</si>
  <si>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</si>
  <si>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</si>
  <si>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</si>
  <si>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</si>
  <si>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</si>
  <si>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</si>
  <si>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</si>
  <si>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</si>
  <si>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</si>
  <si>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</si>
  <si>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</si>
  <si>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</si>
  <si>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</si>
  <si>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</si>
  <si>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</si>
  <si>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</si>
  <si>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</si>
  <si>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</si>
  <si>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</si>
  <si>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</si>
  <si>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</si>
  <si>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</si>
  <si>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</si>
  <si>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</si>
  <si>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</si>
  <si>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</si>
  <si>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</si>
  <si>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</si>
  <si>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</si>
  <si>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</si>
  <si>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</si>
  <si>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</si>
  <si>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</si>
  <si>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</si>
  <si>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</si>
  <si>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</si>
  <si>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</si>
  <si>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</si>
  <si>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</si>
  <si>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</si>
  <si>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</si>
  <si>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</si>
  <si>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</si>
  <si>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</si>
  <si>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</si>
  <si>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</si>
  <si>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</si>
  <si>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</si>
  <si>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</si>
  <si>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</si>
  <si>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</si>
  <si>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</si>
  <si>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</si>
  <si>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</si>
  <si>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</si>
  <si>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</si>
  <si>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</si>
  <si>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</si>
  <si>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</si>
  <si>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</si>
  <si>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</si>
  <si>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</si>
  <si>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</si>
  <si>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</si>
  <si>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</si>
  <si>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</si>
  <si>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</si>
  <si>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</si>
  <si>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</si>
  <si>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</si>
  <si>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</si>
  <si>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</si>
  <si>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</si>
  <si>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</si>
  <si>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</si>
  <si>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</si>
  <si>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</si>
  <si>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</si>
  <si>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</si>
  <si>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</si>
  <si>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</si>
  <si>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</si>
  <si>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</si>
  <si>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</si>
  <si>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</si>
  <si>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</si>
  <si>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</si>
  <si>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</si>
  <si>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</si>
  <si>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</si>
  <si>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</si>
  <si>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</si>
  <si>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</si>
  <si>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</si>
  <si>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</si>
  <si>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</si>
  <si>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</si>
  <si>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</si>
  <si>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</si>
  <si>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</si>
  <si>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</si>
  <si>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</si>
  <si>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</si>
  <si>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</si>
  <si>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</si>
  <si>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</si>
  <si>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</si>
  <si>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</si>
  <si>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</si>
  <si>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</si>
  <si>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</si>
  <si>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</si>
  <si>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</si>
  <si>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</si>
  <si>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</si>
  <si>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</si>
  <si>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</si>
  <si>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</si>
  <si>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</si>
  <si>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</si>
  <si>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</si>
  <si>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</si>
  <si>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</si>
  <si>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</si>
  <si>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</si>
  <si>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</si>
  <si>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</si>
  <si>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</si>
  <si>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</si>
  <si>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</si>
  <si>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</si>
  <si>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</si>
  <si>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</si>
  <si>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</si>
  <si>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</si>
  <si>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</si>
  <si>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</si>
  <si>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</si>
  <si>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</si>
  <si>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</si>
  <si>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</si>
  <si>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</si>
  <si>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</si>
  <si>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</si>
  <si>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</si>
  <si>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</si>
  <si>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</si>
  <si>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</si>
  <si>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</si>
  <si>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</si>
  <si>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</si>
  <si>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</si>
  <si>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</si>
  <si>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</si>
  <si>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</si>
  <si>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</si>
  <si>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</si>
  <si>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</si>
  <si>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</si>
  <si>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</si>
  <si>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</si>
  <si>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</si>
  <si>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</si>
  <si>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</si>
  <si>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</si>
  <si>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</si>
  <si>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</si>
  <si>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</si>
  <si>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</si>
  <si>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</si>
  <si>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</si>
  <si>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</si>
  <si>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</si>
  <si>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</si>
  <si>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</si>
  <si>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</si>
  <si>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</si>
  <si>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</si>
  <si>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</si>
  <si>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</si>
  <si>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</si>
  <si>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</si>
  <si>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</si>
  <si>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</si>
  <si>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</si>
  <si>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</si>
  <si>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</si>
  <si>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</si>
  <si>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</si>
  <si>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</si>
  <si>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</si>
  <si>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</si>
  <si>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</si>
  <si>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</si>
  <si>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</si>
  <si>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</si>
  <si>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</si>
  <si>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</si>
  <si>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</si>
  <si>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</si>
  <si>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</si>
  <si>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</si>
  <si>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</si>
  <si>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</si>
  <si>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</si>
  <si>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</si>
  <si>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</si>
  <si>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</si>
  <si>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</si>
  <si>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</si>
  <si>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</si>
  <si>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</si>
  <si>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</si>
  <si>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</si>
  <si>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</si>
  <si>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</si>
  <si>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</si>
  <si>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</si>
  <si>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</si>
  <si>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</si>
  <si>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</si>
  <si>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</si>
  <si>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</si>
  <si>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</si>
  <si>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</si>
  <si>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</si>
  <si>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</si>
  <si>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</si>
  <si>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</si>
  <si>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</si>
  <si>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</si>
  <si>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</si>
  <si>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</si>
  <si>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</si>
  <si>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</si>
  <si>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</si>
  <si>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</si>
  <si>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</si>
  <si>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</si>
  <si>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</si>
  <si>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</si>
  <si>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</si>
  <si>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</si>
  <si>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</si>
  <si>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</si>
  <si>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</si>
  <si>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</si>
  <si>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</si>
  <si>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</si>
  <si>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</si>
  <si>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</si>
  <si>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</si>
  <si>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</si>
  <si>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</si>
  <si>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</si>
  <si>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</si>
  <si>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</si>
  <si>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</si>
  <si>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</si>
  <si>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</si>
  <si>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</si>
  <si>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</si>
  <si>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</si>
  <si>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</si>
  <si>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</si>
  <si>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</si>
  <si>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</si>
  <si>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</si>
  <si>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</si>
  <si>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</si>
  <si>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</si>
  <si>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</si>
  <si>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</si>
  <si>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</si>
  <si>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</si>
  <si>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</si>
  <si>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</si>
  <si>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</si>
  <si>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</si>
  <si>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</si>
  <si>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</si>
  <si>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</si>
  <si>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</si>
  <si>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</si>
  <si>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</si>
  <si>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</si>
  <si>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</si>
  <si>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</si>
  <si>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</si>
  <si>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</si>
  <si>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</si>
  <si>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</si>
  <si>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</si>
  <si>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</si>
  <si>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</si>
  <si>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</si>
  <si>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</si>
  <si>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</si>
  <si>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</si>
  <si>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</si>
  <si>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</si>
  <si>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</si>
  <si>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</si>
  <si>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</si>
  <si>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</si>
  <si>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</si>
  <si>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</si>
  <si>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</si>
  <si>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</si>
  <si>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</si>
  <si>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</si>
  <si>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</si>
  <si>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</si>
  <si>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</si>
  <si>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</si>
  <si>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</si>
  <si>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</si>
  <si>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</si>
  <si>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</si>
  <si>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</si>
  <si>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</si>
  <si>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</si>
  <si>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</si>
  <si>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</si>
  <si>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</si>
  <si>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</si>
  <si>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</si>
  <si>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</si>
  <si>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</si>
  <si>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</si>
  <si>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</si>
  <si>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</si>
  <si>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</si>
  <si>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</si>
  <si>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</si>
  <si>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</si>
  <si>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</si>
  <si>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</si>
  <si>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</si>
  <si>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</si>
  <si>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</si>
  <si>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</si>
  <si>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</si>
  <si>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</si>
  <si>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</si>
  <si>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</si>
  <si>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</si>
  <si>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</si>
  <si>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</si>
  <si>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</si>
  <si>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</si>
  <si>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</si>
  <si>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</si>
  <si>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</si>
  <si>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</si>
  <si>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</si>
  <si>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</si>
  <si>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</si>
  <si>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</si>
  <si>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</si>
  <si>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</si>
  <si>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</si>
  <si>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</si>
  <si>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</si>
  <si>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</si>
  <si>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</si>
  <si>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</si>
  <si>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</si>
  <si>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</si>
  <si>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</si>
  <si>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</si>
  <si>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</si>
  <si>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</si>
  <si>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</si>
  <si>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</si>
  <si>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</si>
  <si>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</si>
  <si>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</si>
  <si>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</si>
  <si>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</si>
  <si>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</si>
  <si>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</si>
  <si>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</si>
  <si>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</si>
  <si>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</si>
  <si>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</si>
  <si>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</si>
  <si>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</si>
  <si>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</si>
  <si>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</si>
  <si>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</si>
  <si>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</si>
  <si>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</si>
  <si>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</si>
  <si>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</si>
  <si>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</si>
  <si>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</si>
  <si>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</si>
  <si>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</si>
  <si>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</si>
  <si>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</si>
  <si>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</si>
  <si>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</si>
  <si>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</si>
  <si>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</si>
  <si>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</si>
  <si>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</si>
  <si>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</si>
  <si>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</si>
  <si>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</si>
  <si>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</si>
  <si>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</si>
  <si>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</si>
  <si>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</si>
  <si>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</si>
  <si>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</si>
  <si>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</si>
  <si>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</si>
  <si>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</si>
  <si>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</si>
  <si>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</si>
  <si>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</si>
  <si>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</si>
  <si>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</si>
  <si>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</si>
  <si>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</si>
  <si>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</si>
  <si>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</si>
  <si>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</si>
  <si>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</si>
  <si>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</si>
  <si>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</si>
  <si>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</si>
  <si>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</si>
  <si>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</si>
  <si>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</si>
  <si>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</si>
  <si>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</si>
  <si>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</si>
  <si>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</si>
  <si>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</si>
  <si>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</si>
  <si>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</si>
  <si>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</si>
  <si>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</si>
  <si>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</si>
  <si>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</si>
  <si>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</si>
  <si>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</si>
  <si>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</si>
  <si>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</si>
  <si>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</si>
  <si>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</si>
  <si>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</si>
  <si>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</si>
  <si>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</si>
  <si>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</si>
  <si>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</si>
  <si>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</si>
  <si>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</si>
  <si>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</si>
  <si>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</si>
  <si>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</si>
  <si>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</si>
  <si>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</si>
  <si>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</si>
  <si>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</si>
  <si>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</si>
  <si>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</si>
  <si>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</si>
  <si>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</si>
  <si>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</si>
  <si>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</si>
  <si>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</si>
  <si>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</si>
  <si>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</si>
  <si>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</si>
  <si>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</si>
  <si>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</si>
  <si>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</si>
  <si>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</si>
  <si>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</si>
  <si>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</si>
  <si>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</si>
  <si>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</si>
  <si>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</si>
  <si>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</si>
  <si>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</si>
  <si>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</si>
  <si>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</si>
  <si>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</si>
  <si>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</si>
  <si>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</si>
  <si>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</si>
  <si>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</si>
  <si>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</si>
  <si>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</si>
  <si>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</si>
  <si>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</si>
  <si>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</si>
  <si>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</si>
  <si>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</si>
  <si>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</si>
  <si>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</si>
  <si>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</si>
  <si>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</si>
  <si>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</si>
  <si>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</si>
  <si>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</si>
  <si>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</si>
  <si>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</si>
  <si>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</si>
  <si>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</si>
  <si>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</si>
  <si>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</si>
  <si>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</si>
  <si>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</si>
  <si>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</si>
  <si>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</si>
  <si>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</si>
  <si>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</si>
  <si>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</si>
  <si>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</si>
  <si>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</si>
  <si>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</si>
  <si>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</si>
  <si>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</si>
  <si>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</si>
  <si>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</si>
  <si>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</si>
  <si>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</si>
  <si>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</si>
  <si>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</si>
  <si>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</si>
  <si>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</si>
  <si>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</si>
  <si>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</si>
  <si>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</si>
  <si>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</si>
  <si>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</si>
  <si>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</si>
  <si>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</si>
  <si>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</si>
  <si>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</si>
  <si>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</si>
  <si>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</si>
  <si>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</si>
  <si>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</si>
  <si>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</si>
  <si>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</si>
  <si>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</si>
  <si>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</si>
  <si>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</si>
  <si>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</si>
  <si>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</si>
  <si>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</si>
  <si>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</si>
  <si>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</si>
  <si>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</si>
  <si>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</si>
  <si>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</si>
  <si>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</si>
  <si>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</si>
  <si>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</si>
  <si>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</si>
  <si>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</si>
  <si>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</si>
  <si>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</si>
  <si>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</si>
  <si>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</si>
  <si>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</si>
  <si>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</si>
  <si>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</si>
  <si>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</si>
  <si>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</si>
  <si>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</si>
  <si>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</si>
  <si>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</si>
  <si>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</si>
  <si>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</si>
  <si>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</si>
  <si>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</si>
  <si>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</si>
  <si>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</si>
  <si>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</si>
  <si>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</si>
  <si>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</si>
  <si>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</si>
  <si>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</si>
  <si>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</si>
  <si>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</si>
  <si>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</si>
  <si>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</si>
  <si>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</si>
  <si>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</si>
  <si>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</si>
  <si>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</si>
  <si>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</si>
  <si>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</si>
  <si>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</si>
  <si>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</si>
  <si>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</si>
  <si>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</si>
  <si>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</si>
  <si>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</si>
  <si>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</si>
  <si>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</si>
  <si>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</si>
  <si>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</si>
  <si>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</si>
  <si>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</si>
  <si>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</si>
  <si>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</si>
  <si>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</si>
  <si>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</si>
  <si>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</si>
  <si>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</si>
  <si>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</si>
  <si>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</si>
  <si>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</si>
  <si>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</si>
  <si>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</si>
  <si>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</si>
  <si>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</si>
  <si>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</si>
  <si>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</si>
  <si>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</si>
  <si>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</si>
  <si>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</si>
  <si>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</si>
  <si>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</si>
  <si>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</si>
  <si>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</si>
  <si>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</si>
  <si>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</si>
  <si>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</si>
  <si>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</si>
  <si>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</si>
  <si>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</si>
  <si>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</si>
  <si>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</si>
  <si>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</si>
  <si>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</si>
  <si>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</si>
  <si>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</si>
  <si>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</si>
  <si>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</si>
  <si>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</si>
  <si>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</si>
  <si>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</si>
  <si>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</si>
  <si>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</si>
  <si>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</si>
  <si>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</si>
  <si>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</si>
  <si>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</si>
  <si>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</si>
  <si>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</si>
  <si>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</si>
  <si>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</si>
  <si>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</si>
  <si>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</si>
  <si>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</si>
  <si>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</si>
  <si>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</si>
  <si>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</si>
  <si>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</si>
  <si>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</si>
  <si>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</si>
  <si>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</si>
  <si>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</si>
  <si>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</si>
  <si>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</si>
  <si>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</si>
  <si>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</si>
  <si>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</si>
  <si>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</si>
  <si>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</si>
  <si>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</si>
  <si>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</si>
  <si>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</si>
  <si>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</si>
  <si>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</si>
  <si>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</si>
  <si>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</si>
  <si>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</si>
  <si>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</si>
  <si>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</si>
  <si>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</si>
  <si>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</si>
  <si>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</si>
  <si>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</si>
  <si>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</si>
  <si>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</si>
  <si>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</si>
  <si>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</si>
  <si>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</si>
  <si>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</si>
  <si>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</si>
  <si>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</si>
  <si>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</si>
  <si>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</si>
  <si>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</si>
  <si>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</si>
  <si>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</si>
  <si>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</si>
  <si>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</si>
  <si>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</si>
  <si>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</si>
  <si>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</si>
  <si>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</si>
  <si>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</si>
  <si>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</si>
  <si>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</si>
  <si>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</si>
  <si>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</si>
  <si>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</si>
  <si>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</si>
  <si>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</si>
  <si>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</si>
  <si>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</si>
  <si>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</si>
  <si>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</si>
  <si>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</si>
  <si>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</si>
  <si>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</si>
  <si>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</si>
  <si>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</si>
  <si>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</si>
  <si>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</si>
  <si>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</si>
  <si>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</si>
  <si>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</si>
  <si>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</si>
  <si>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</si>
  <si>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</si>
  <si>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</si>
  <si>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</si>
  <si>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</si>
  <si>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</si>
  <si>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</si>
  <si>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</si>
  <si>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</si>
  <si>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</si>
  <si>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</si>
  <si>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</si>
  <si>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</si>
  <si>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</si>
  <si>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</si>
  <si>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</si>
  <si>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</si>
  <si>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</si>
  <si>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</si>
  <si>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</si>
  <si>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</si>
  <si>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</si>
  <si>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</si>
  <si>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</si>
  <si>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</si>
  <si>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</si>
  <si>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</si>
  <si>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</si>
  <si>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</si>
  <si>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</si>
  <si>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</si>
  <si>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</si>
  <si>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</si>
  <si>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</si>
  <si>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</si>
  <si>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</si>
  <si>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</si>
  <si>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</si>
  <si>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</si>
  <si>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</si>
  <si>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</si>
  <si>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</si>
  <si>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</si>
  <si>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</si>
  <si>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</si>
  <si>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</si>
  <si>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</si>
  <si>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</si>
  <si>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</si>
  <si>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</si>
  <si>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</si>
  <si>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</si>
  <si>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</si>
  <si>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</si>
  <si>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</si>
  <si>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</si>
  <si>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</si>
  <si>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</si>
  <si>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</si>
  <si>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</si>
  <si>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</si>
  <si>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</si>
  <si>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</si>
  <si>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</si>
  <si>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</si>
  <si>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</si>
  <si>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</si>
  <si>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</si>
  <si>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</si>
  <si>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</si>
  <si>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</si>
  <si>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</si>
  <si>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</si>
  <si>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</si>
  <si>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</si>
  <si>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</si>
  <si>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</si>
  <si>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</si>
  <si>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</si>
  <si>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</si>
  <si>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</si>
  <si>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</si>
  <si>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</si>
  <si>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</si>
  <si>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</si>
  <si>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</si>
  <si>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</si>
  <si>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</si>
  <si>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</si>
  <si>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</si>
  <si>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</si>
  <si>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</si>
  <si>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</si>
  <si>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</si>
  <si>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</si>
  <si>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</si>
  <si>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</si>
  <si>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</si>
  <si>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</si>
  <si>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</si>
  <si>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</si>
  <si>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</si>
  <si>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</si>
  <si>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</si>
  <si>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</si>
  <si>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</si>
  <si>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</si>
  <si>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</si>
  <si>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</si>
  <si>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</si>
  <si>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</si>
  <si>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</si>
  <si>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</si>
  <si>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</si>
  <si>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</si>
  <si>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</si>
  <si>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</si>
  <si>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</si>
  <si>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</si>
  <si>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</si>
  <si>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</si>
  <si>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</si>
  <si>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</si>
  <si>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</si>
  <si>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</si>
  <si>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</si>
  <si>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</si>
  <si>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</si>
  <si>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</si>
  <si>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</si>
  <si>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</si>
  <si>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</si>
  <si>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</si>
  <si>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</si>
  <si>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</si>
  <si>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</si>
  <si>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</si>
  <si>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</si>
  <si>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</si>
  <si>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</si>
  <si>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</si>
  <si>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</si>
  <si>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</si>
  <si>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</si>
  <si>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</si>
  <si>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</si>
  <si>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</si>
  <si>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</si>
  <si>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</si>
  <si>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</si>
  <si>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</si>
  <si>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</si>
  <si>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</si>
  <si>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</si>
  <si>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</si>
  <si>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</si>
  <si>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</si>
  <si>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</si>
  <si>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</si>
  <si>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</si>
  <si>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</si>
  <si>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</si>
  <si>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</si>
  <si>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</si>
  <si>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</si>
  <si>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</si>
  <si>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</si>
  <si>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</si>
  <si>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</si>
  <si>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</si>
  <si>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</si>
  <si>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</si>
  <si>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</si>
  <si>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</si>
  <si>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</si>
  <si>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</si>
  <si>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</si>
  <si>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</si>
  <si>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</si>
  <si>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</si>
  <si>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</si>
  <si>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</si>
  <si>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</si>
  <si>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</si>
  <si>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</si>
  <si>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</si>
  <si>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</si>
  <si>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</si>
  <si>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</si>
  <si>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</si>
  <si>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</si>
  <si>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</si>
  <si>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</si>
  <si>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</si>
  <si>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</si>
  <si>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</si>
  <si>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</si>
  <si>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</si>
  <si>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</si>
  <si>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</si>
  <si>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</si>
  <si>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</si>
  <si>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</si>
  <si>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</si>
  <si>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</si>
  <si>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</si>
  <si>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</si>
  <si>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</si>
  <si>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</si>
  <si>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</si>
  <si>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</si>
  <si>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</si>
  <si>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</si>
  <si>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</si>
  <si>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</si>
  <si>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</si>
  <si>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</si>
  <si>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</si>
  <si>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</si>
  <si>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</si>
  <si>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</si>
  <si>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</si>
  <si>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</si>
  <si>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</si>
  <si>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</si>
  <si>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</si>
  <si>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</si>
  <si>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</si>
  <si>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</si>
  <si>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</si>
  <si>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</si>
  <si>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</si>
  <si>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</si>
  <si>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</si>
  <si>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</si>
  <si>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</si>
  <si>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</si>
  <si>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</si>
  <si>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</si>
  <si>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</si>
  <si>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</si>
  <si>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</si>
  <si>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</si>
  <si>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</si>
  <si>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</si>
  <si>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</si>
  <si>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</si>
  <si>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</si>
  <si>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</si>
  <si>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</si>
  <si>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</si>
  <si>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</si>
  <si>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</si>
  <si>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</si>
  <si>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</si>
  <si>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</si>
  <si>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</si>
  <si>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</si>
  <si>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</si>
  <si>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</si>
  <si>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</si>
  <si>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</si>
  <si>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</si>
  <si>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</si>
  <si>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</si>
  <si>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</si>
  <si>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</si>
  <si>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</si>
  <si>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</si>
  <si>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</si>
  <si>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</si>
  <si>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</si>
  <si>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</si>
  <si>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</si>
  <si>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</si>
  <si>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</si>
  <si>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</si>
  <si>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</si>
  <si>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</si>
  <si>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</si>
  <si>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</si>
  <si>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</si>
  <si>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</si>
  <si>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</si>
  <si>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</si>
  <si>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</si>
  <si>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</si>
  <si>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</si>
  <si>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</si>
  <si>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</si>
  <si>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</si>
  <si>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</si>
  <si>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</si>
  <si>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</si>
  <si>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</si>
  <si>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</si>
  <si>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</si>
  <si>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</si>
  <si>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</si>
  <si>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</si>
  <si>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</si>
  <si>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</si>
  <si>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</si>
  <si>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</si>
  <si>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</si>
  <si>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</si>
  <si>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</si>
  <si>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</si>
  <si>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</si>
  <si>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</si>
  <si>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</si>
  <si>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</si>
  <si>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</si>
  <si>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</si>
  <si>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</si>
  <si>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</si>
  <si>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</si>
  <si>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</si>
  <si>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</si>
  <si>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</si>
  <si>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</si>
  <si>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</si>
  <si>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</si>
  <si>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</si>
  <si>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</si>
  <si>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</si>
  <si>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</si>
  <si>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</si>
  <si>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</si>
  <si>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</si>
  <si>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</si>
  <si>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</si>
  <si>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</si>
  <si>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</si>
  <si>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</si>
  <si>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</si>
  <si>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</si>
  <si>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</si>
  <si>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</si>
  <si>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</si>
  <si>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</si>
  <si>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</si>
  <si>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</si>
  <si>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</si>
  <si>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</si>
  <si>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</si>
  <si>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</si>
  <si>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</si>
  <si>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</si>
  <si>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</si>
  <si>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</si>
  <si>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</si>
  <si>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</si>
  <si>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</si>
  <si>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</si>
  <si>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</si>
  <si>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</si>
  <si>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</si>
  <si>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</si>
  <si>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</si>
  <si>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</si>
  <si>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</si>
  <si>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</si>
  <si>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</si>
  <si>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</si>
  <si>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</si>
  <si>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</si>
  <si>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</si>
  <si>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</si>
  <si>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</si>
  <si>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</si>
  <si>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</si>
  <si>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</si>
  <si>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</si>
  <si>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</si>
  <si>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</si>
  <si>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</si>
  <si>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</si>
  <si>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</si>
  <si>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</si>
  <si>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</si>
  <si>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</si>
  <si>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</si>
  <si>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</si>
  <si>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</si>
  <si>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</si>
  <si>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</si>
  <si>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</si>
  <si>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</si>
  <si>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</si>
  <si>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</si>
  <si>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</si>
  <si>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</si>
  <si>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</si>
  <si>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</si>
  <si>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</si>
  <si>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</si>
  <si>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</si>
  <si>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</si>
  <si>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</si>
  <si>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</si>
  <si>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</si>
  <si>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</si>
  <si>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</si>
  <si>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</si>
  <si>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</si>
  <si>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</si>
  <si>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</si>
  <si>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</si>
  <si>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</si>
  <si>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</si>
  <si>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</si>
  <si>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</si>
  <si>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</si>
  <si>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</si>
  <si>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</si>
  <si>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</si>
  <si>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</si>
  <si>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</si>
  <si>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</si>
  <si>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</si>
  <si>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</si>
  <si>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</si>
  <si>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</si>
  <si>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</si>
  <si>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</si>
  <si>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</si>
  <si>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</si>
  <si>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</si>
  <si>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</si>
  <si>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</si>
  <si>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</si>
  <si>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</si>
  <si>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</si>
  <si>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</si>
  <si>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</si>
  <si>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</si>
  <si>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</si>
  <si>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</si>
  <si>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</si>
  <si>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</si>
  <si>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</si>
  <si>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</si>
  <si>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</si>
  <si>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</si>
  <si>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</si>
  <si>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</si>
  <si>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</si>
  <si>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</si>
  <si>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</si>
  <si>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</si>
  <si>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</si>
  <si>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</si>
  <si>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</si>
  <si>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</si>
  <si>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</si>
  <si>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</si>
  <si>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</si>
  <si>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</si>
  <si>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</si>
  <si>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</si>
  <si>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</si>
  <si>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</si>
  <si>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</si>
  <si>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</si>
  <si>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</si>
  <si>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</si>
  <si>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</si>
  <si>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</si>
  <si>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</si>
  <si>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</si>
  <si>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</si>
  <si>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</si>
  <si>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</si>
  <si>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</si>
  <si>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</si>
  <si>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</si>
  <si>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</si>
  <si>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</si>
  <si>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</si>
  <si>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</si>
  <si>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</si>
  <si>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</si>
  <si>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</si>
  <si>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</si>
  <si>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</si>
  <si>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</si>
  <si>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</si>
  <si>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</si>
  <si>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</si>
  <si>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</si>
  <si>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</si>
  <si>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</si>
  <si>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</si>
  <si>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</si>
  <si>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</si>
  <si>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</si>
  <si>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</si>
  <si>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</si>
  <si>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</si>
  <si>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</si>
  <si>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</si>
  <si>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</si>
  <si>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</si>
  <si>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</si>
  <si>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</si>
  <si>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</si>
  <si>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</si>
  <si>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</si>
  <si>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</si>
  <si>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</si>
  <si>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</si>
  <si>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</si>
  <si>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</si>
  <si>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</si>
  <si>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</si>
  <si>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</si>
  <si>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</si>
  <si>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</si>
  <si>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</si>
  <si>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</si>
  <si>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</si>
  <si>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</si>
  <si>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</si>
  <si>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</si>
  <si>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</si>
  <si>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</si>
  <si>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</si>
  <si>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</si>
  <si>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</si>
  <si>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</si>
  <si>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</si>
  <si>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</si>
  <si>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</si>
  <si>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</si>
  <si>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</si>
  <si>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</si>
  <si>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</si>
  <si>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</si>
  <si>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</si>
  <si>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</si>
  <si>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</si>
  <si>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</si>
  <si>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</si>
  <si>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</si>
  <si>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</si>
  <si>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</si>
  <si>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</si>
  <si>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</si>
  <si>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</si>
  <si>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</si>
  <si>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</si>
  <si>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</si>
  <si>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</si>
  <si>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</si>
  <si>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</si>
  <si>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</si>
  <si>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</si>
  <si>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</si>
  <si>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</si>
  <si>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</si>
  <si>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</si>
  <si>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</si>
  <si>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</si>
  <si>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</si>
  <si>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</si>
  <si>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</si>
  <si>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</si>
  <si>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</si>
  <si>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</si>
  <si>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</si>
  <si>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</si>
  <si>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</si>
  <si>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</si>
  <si>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</si>
  <si>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</si>
  <si>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</si>
  <si>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</si>
  <si>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</si>
  <si>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</si>
  <si>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</si>
  <si>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</si>
  <si>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</si>
  <si>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</si>
  <si>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</si>
  <si>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</si>
  <si>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</si>
  <si>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</si>
  <si>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</si>
  <si>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</si>
  <si>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</si>
  <si>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</si>
  <si>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</si>
  <si>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</si>
  <si>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</si>
  <si>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</si>
  <si>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</si>
  <si>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</si>
  <si>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</si>
  <si>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</si>
  <si>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</si>
  <si>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</si>
  <si>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</si>
  <si>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</si>
  <si>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</si>
  <si>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</si>
  <si>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</si>
  <si>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</si>
  <si>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</si>
  <si>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</si>
  <si>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</si>
  <si>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</si>
  <si>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</si>
  <si>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</si>
  <si>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</si>
  <si>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</si>
  <si>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</si>
  <si>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</si>
  <si>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</si>
  <si>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</si>
  <si>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</si>
  <si>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</si>
  <si>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</si>
  <si>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</si>
  <si>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</si>
  <si>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</si>
  <si>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</si>
  <si>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</si>
  <si>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</si>
  <si>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</si>
  <si>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</si>
  <si>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</si>
  <si>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</si>
  <si>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</si>
  <si>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</si>
  <si>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</si>
  <si>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</si>
  <si>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</si>
  <si>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</si>
  <si>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</si>
  <si>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</si>
  <si>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</si>
  <si>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</si>
  <si>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</si>
  <si>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</si>
  <si>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</si>
  <si>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</si>
  <si>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</si>
  <si>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</si>
  <si>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</si>
  <si>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</si>
  <si>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</si>
  <si>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</si>
  <si>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</si>
  <si>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</si>
  <si>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</si>
  <si>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</si>
  <si>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</si>
  <si>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</si>
  <si>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</si>
  <si>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</si>
  <si>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</si>
  <si>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</si>
  <si>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</si>
  <si>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</si>
  <si>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</si>
  <si>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</si>
  <si>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</si>
  <si>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</si>
  <si>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</si>
  <si>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</si>
  <si>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</si>
  <si>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</si>
  <si>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</si>
  <si>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</si>
  <si>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</si>
  <si>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</si>
  <si>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</si>
  <si>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</si>
  <si>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</si>
  <si>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</si>
  <si>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</si>
  <si>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</si>
  <si>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</si>
  <si>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</si>
  <si>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</si>
  <si>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</si>
  <si>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</si>
  <si>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</si>
  <si>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</si>
  <si>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</si>
  <si>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</si>
  <si>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</si>
  <si>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</si>
  <si>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</si>
  <si>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</si>
  <si>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</si>
  <si>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</si>
  <si>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</si>
  <si>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</si>
  <si>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</si>
  <si>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</si>
  <si>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</si>
  <si>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</si>
  <si>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</si>
  <si>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</si>
  <si>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</si>
  <si>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</si>
  <si>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</si>
  <si>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</si>
  <si>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</si>
  <si>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</si>
  <si>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</si>
  <si>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</si>
  <si>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</si>
  <si>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</si>
  <si>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</si>
  <si>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</si>
  <si>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</si>
  <si>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</si>
  <si>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</si>
  <si>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</si>
  <si>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</si>
  <si>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</si>
  <si>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</si>
  <si>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</si>
  <si>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</si>
  <si>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</si>
  <si>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</si>
  <si>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</si>
  <si>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</si>
  <si>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</si>
  <si>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</si>
  <si>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</si>
  <si>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</si>
  <si>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</si>
  <si>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</si>
  <si>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</si>
  <si>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</si>
  <si>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</si>
  <si>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</si>
  <si>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</si>
  <si>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</si>
  <si>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</si>
  <si>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</si>
  <si>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</si>
  <si>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</si>
  <si>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</si>
  <si>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</si>
  <si>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</si>
  <si>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</si>
  <si>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</si>
  <si>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</si>
  <si>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</si>
  <si>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</si>
  <si>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</si>
  <si>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</si>
  <si>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</si>
  <si>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</si>
  <si>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</si>
  <si>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</si>
  <si>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</si>
  <si>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</si>
  <si>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</si>
  <si>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</si>
  <si>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</si>
  <si>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</si>
  <si>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</si>
  <si>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</si>
  <si>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</si>
  <si>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</si>
  <si>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</si>
  <si>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</si>
  <si>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</si>
  <si>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</si>
  <si>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</si>
  <si>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</si>
  <si>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</si>
  <si>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</si>
  <si>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</si>
  <si>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</si>
  <si>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</si>
  <si>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</si>
  <si>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</si>
  <si>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</si>
  <si>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</si>
  <si>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</si>
  <si>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</si>
  <si>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</si>
  <si>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</si>
  <si>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</si>
  <si>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</si>
  <si>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</si>
  <si>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</si>
  <si>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</si>
  <si>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</si>
  <si>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</si>
  <si>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</si>
  <si>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</si>
  <si>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</si>
  <si>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</si>
  <si>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</si>
  <si>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</si>
  <si>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</si>
  <si>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</si>
  <si>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</si>
  <si>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</si>
  <si>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</si>
  <si>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</si>
  <si>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</si>
  <si>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</si>
  <si>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</si>
  <si>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</si>
  <si>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</si>
  <si>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</si>
  <si>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</si>
  <si>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</si>
  <si>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</si>
  <si>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</si>
  <si>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</si>
  <si>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</si>
  <si>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</si>
  <si>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</si>
  <si>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</si>
  <si>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</si>
  <si>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</si>
  <si>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</si>
  <si>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</si>
  <si>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</si>
  <si>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</si>
  <si>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</si>
  <si>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</si>
  <si>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</si>
  <si>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</si>
  <si>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</si>
  <si>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</si>
  <si>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</si>
  <si>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</si>
  <si>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</si>
  <si>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</si>
  <si>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</si>
  <si>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</si>
  <si>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</si>
  <si>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</si>
  <si>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</si>
  <si>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</si>
  <si>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</si>
  <si>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</si>
  <si>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</si>
  <si>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</si>
  <si>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</si>
  <si>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</si>
  <si>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</si>
  <si>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</si>
  <si>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</si>
  <si>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</si>
  <si>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</si>
  <si>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</si>
  <si>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</si>
  <si>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</si>
  <si>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</si>
  <si>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</si>
  <si>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</si>
  <si>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</si>
  <si>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</si>
  <si>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</si>
  <si>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</si>
  <si>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</si>
  <si>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</si>
  <si>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</si>
  <si>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</si>
  <si>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</si>
  <si>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</si>
  <si>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</si>
  <si>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</si>
  <si>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</si>
  <si>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</si>
  <si>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</si>
  <si>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</si>
  <si>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</si>
  <si>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</si>
  <si>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</si>
  <si>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</si>
  <si>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</si>
  <si>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</si>
  <si>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</si>
  <si>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</si>
  <si>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</si>
  <si>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</si>
  <si>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</si>
  <si>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</si>
  <si>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</si>
  <si>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</si>
  <si>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</si>
  <si>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</si>
  <si>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</si>
  <si>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</si>
  <si>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</si>
  <si>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</si>
  <si>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</si>
  <si>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</si>
  <si>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</si>
  <si>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</si>
  <si>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</si>
  <si>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</si>
  <si>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</si>
  <si>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</si>
  <si>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</si>
  <si>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</si>
  <si>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</si>
  <si>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</si>
  <si>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</si>
  <si>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</si>
  <si>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</si>
  <si>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</si>
  <si>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</si>
  <si>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</si>
  <si>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</si>
  <si>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</si>
  <si>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</si>
  <si>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</si>
  <si>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</si>
  <si>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</si>
  <si>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</si>
  <si>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</si>
  <si>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</si>
  <si>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</si>
  <si>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</si>
  <si>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</si>
  <si>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</si>
  <si>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</si>
  <si>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</si>
  <si>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</si>
  <si>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</si>
  <si>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</si>
  <si>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</si>
  <si>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</si>
  <si>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</si>
  <si>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</si>
  <si>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</si>
  <si>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</si>
  <si>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</si>
  <si>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</si>
  <si>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</si>
  <si>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</si>
  <si>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</si>
  <si>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</si>
  <si>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</si>
  <si>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</si>
  <si>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</si>
  <si>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</si>
  <si>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</si>
  <si>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</si>
  <si>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</si>
  <si>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</si>
  <si>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</si>
  <si>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</si>
  <si>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</si>
  <si>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</si>
  <si>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</si>
  <si>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</si>
  <si>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</si>
  <si>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</si>
  <si>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</si>
  <si>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</si>
  <si>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</si>
  <si>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</si>
  <si>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</si>
  <si>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</si>
  <si>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</si>
  <si>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</si>
  <si>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</si>
  <si>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</si>
  <si>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</si>
  <si>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</si>
  <si>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</si>
  <si>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</si>
  <si>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</si>
  <si>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</si>
  <si>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</si>
  <si>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</si>
  <si>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</si>
  <si>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</si>
  <si>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</si>
  <si>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</si>
  <si>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</si>
  <si>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</si>
  <si>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</si>
  <si>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</si>
  <si>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</si>
  <si>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</si>
  <si>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</si>
  <si>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</si>
  <si>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</si>
  <si>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</si>
  <si>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</si>
  <si>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</si>
  <si>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</si>
  <si>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</si>
  <si>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</si>
  <si>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</si>
  <si>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</si>
  <si>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</si>
  <si>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</si>
  <si>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</si>
  <si>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</si>
  <si>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</si>
  <si>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</si>
  <si>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</si>
  <si>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</si>
  <si>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</si>
  <si>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</si>
  <si>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</si>
  <si>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</si>
  <si>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</si>
  <si>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</si>
  <si>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</si>
  <si>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</si>
  <si>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</si>
  <si>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</si>
  <si>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</si>
  <si>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</si>
  <si>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</si>
  <si>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</si>
  <si>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</si>
  <si>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</si>
  <si>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</si>
  <si>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</si>
  <si>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</si>
  <si>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</si>
  <si>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</si>
  <si>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</si>
  <si>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</si>
  <si>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</si>
  <si>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</si>
  <si>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</si>
  <si>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</si>
  <si>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</si>
  <si>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</si>
  <si>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</si>
  <si>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</si>
  <si>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</si>
  <si>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</si>
  <si>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</si>
  <si>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</si>
  <si>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</si>
  <si>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</si>
  <si>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</si>
  <si>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</si>
  <si>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</si>
  <si>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</si>
  <si>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</si>
  <si>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</si>
  <si>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</si>
  <si>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</si>
  <si>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</si>
  <si>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</si>
  <si>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</si>
  <si>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</si>
  <si>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</si>
  <si>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</si>
  <si>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</si>
  <si>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</si>
  <si>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</si>
  <si>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</si>
  <si>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</si>
  <si>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</si>
  <si>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</si>
  <si>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</si>
  <si>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</si>
  <si>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</si>
  <si>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</si>
  <si>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</si>
  <si>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</si>
  <si>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</si>
  <si>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</si>
  <si>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</si>
  <si>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</si>
  <si>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</si>
  <si>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</si>
  <si>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</si>
  <si>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</si>
  <si>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</si>
  <si>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</si>
  <si>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</si>
  <si>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</si>
  <si>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</si>
  <si>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</si>
  <si>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</si>
  <si>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</si>
  <si>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</si>
  <si>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</si>
  <si>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</si>
  <si>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</si>
  <si>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</si>
  <si>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</si>
  <si>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</si>
  <si>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</si>
  <si>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</si>
  <si>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</si>
  <si>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</si>
  <si>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</si>
  <si>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</si>
  <si>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</si>
  <si>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</si>
  <si>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</si>
  <si>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</si>
  <si>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</si>
  <si>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</si>
  <si>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</si>
  <si>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</si>
  <si>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</si>
  <si>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</si>
  <si>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</si>
  <si>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</si>
  <si>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</si>
  <si>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</si>
  <si>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</si>
  <si>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</si>
  <si>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</si>
  <si>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</si>
  <si>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</si>
  <si>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</si>
  <si>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</si>
  <si>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</si>
  <si>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</si>
  <si>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</si>
  <si>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</si>
  <si>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</si>
  <si>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</si>
  <si>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</si>
  <si>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</si>
  <si>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</si>
  <si>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</si>
  <si>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</si>
  <si>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</si>
  <si>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</si>
  <si>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</si>
  <si>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</si>
  <si>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</si>
  <si>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</si>
  <si>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</si>
  <si>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</si>
  <si>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</si>
  <si>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</si>
  <si>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</si>
  <si>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</si>
  <si>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</si>
  <si>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</si>
  <si>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</si>
  <si>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</si>
  <si>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</si>
  <si>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</si>
  <si>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</si>
  <si>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</si>
  <si>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</si>
  <si>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</si>
  <si>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</si>
  <si>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</si>
  <si>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</si>
  <si>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</si>
  <si>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</si>
  <si>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</si>
  <si>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</si>
  <si>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</si>
  <si>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</si>
  <si>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</si>
  <si>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</si>
  <si>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</si>
  <si>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</si>
  <si>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</si>
  <si>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</si>
  <si>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</si>
  <si>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</si>
  <si>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</si>
  <si>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</si>
  <si>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</si>
  <si>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</si>
  <si>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</si>
  <si>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</si>
  <si>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</si>
  <si>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</si>
  <si>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</si>
  <si>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</si>
  <si>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</si>
  <si>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</si>
  <si>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</si>
  <si>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</si>
  <si>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</si>
  <si>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</si>
  <si>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</si>
  <si>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</si>
  <si>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</si>
  <si>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</si>
  <si>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</si>
  <si>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</si>
  <si>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</si>
  <si>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</si>
  <si>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</si>
  <si>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</si>
  <si>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</si>
  <si>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</si>
  <si>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</si>
  <si>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</si>
  <si>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</si>
  <si>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</si>
  <si>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</si>
  <si>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</si>
  <si>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</si>
  <si>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</si>
  <si>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</si>
  <si>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</si>
  <si>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</si>
  <si>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</si>
  <si>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</si>
  <si>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</si>
  <si>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</si>
  <si>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</si>
  <si>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</si>
  <si>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</si>
  <si>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</si>
  <si>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</si>
  <si>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</si>
  <si>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</si>
  <si>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</si>
  <si>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</si>
  <si>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</si>
  <si>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</si>
  <si>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</si>
  <si>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</si>
  <si>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</si>
  <si>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</si>
  <si>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</si>
  <si>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</si>
  <si>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</si>
  <si>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</si>
  <si>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</si>
  <si>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</si>
  <si>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</si>
  <si>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</si>
  <si>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</si>
  <si>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</si>
  <si>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</si>
  <si>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</si>
  <si>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</si>
  <si>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</si>
  <si>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</si>
  <si>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</si>
  <si>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</si>
  <si>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</si>
  <si>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</si>
  <si>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</si>
  <si>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</si>
  <si>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</si>
  <si>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</si>
  <si>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</si>
  <si>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</si>
  <si>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</si>
  <si>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</si>
  <si>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</si>
  <si>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</si>
  <si>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</si>
  <si>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</si>
  <si>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</si>
  <si>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</si>
  <si>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</si>
  <si>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</si>
  <si>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</si>
  <si>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</si>
  <si>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</si>
  <si>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</si>
  <si>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</si>
  <si>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</si>
  <si>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</si>
  <si>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</si>
  <si>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</si>
  <si>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</si>
  <si>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</si>
  <si>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</si>
  <si>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</si>
  <si>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</si>
  <si>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</si>
  <si>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</si>
  <si>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</si>
  <si>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</si>
  <si>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</si>
  <si>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</si>
  <si>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</si>
  <si>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</si>
  <si>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</si>
  <si>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</si>
  <si>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</si>
  <si>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</si>
  <si>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</si>
  <si>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</si>
  <si>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</si>
  <si>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</si>
  <si>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</si>
  <si>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</si>
  <si>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</si>
  <si>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</si>
  <si>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</si>
  <si>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</si>
  <si>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</si>
  <si>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</si>
  <si>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</si>
  <si>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</si>
  <si>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</si>
  <si>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</si>
  <si>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</si>
  <si>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</si>
  <si>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</si>
  <si>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</si>
  <si>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</si>
  <si>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</si>
  <si>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</si>
  <si>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</si>
  <si>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</si>
  <si>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</si>
  <si>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</si>
  <si>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</si>
  <si>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</si>
  <si>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</si>
  <si>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</si>
  <si>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</si>
  <si>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</si>
  <si>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</si>
  <si>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</si>
  <si>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</si>
  <si>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</si>
  <si>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</si>
  <si>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</si>
  <si>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</si>
  <si>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</si>
  <si>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</si>
  <si>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</si>
  <si>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</si>
  <si>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</si>
  <si>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</si>
  <si>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</si>
  <si>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</si>
  <si>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</si>
  <si>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</si>
  <si>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</si>
  <si>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</si>
  <si>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</si>
  <si>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</si>
  <si>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</si>
  <si>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</si>
  <si>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</si>
  <si>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</si>
  <si>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</si>
  <si>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</si>
  <si>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</si>
  <si>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</si>
  <si>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</si>
  <si>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</si>
  <si>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</si>
  <si>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</si>
  <si>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</si>
  <si>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</si>
  <si>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</si>
  <si>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</si>
  <si>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</si>
  <si>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</si>
  <si>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</si>
  <si>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</si>
  <si>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</si>
  <si>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</si>
  <si>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</si>
  <si>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</si>
  <si>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</si>
  <si>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</si>
  <si>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</si>
  <si>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</si>
  <si>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</si>
  <si>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</si>
  <si>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</si>
  <si>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</si>
  <si>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</si>
  <si>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</si>
  <si>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</si>
  <si>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</si>
  <si>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</si>
  <si>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</si>
  <si>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</si>
  <si>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</si>
  <si>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</si>
  <si>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</si>
  <si>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</si>
  <si>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</si>
  <si>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</si>
  <si>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</si>
  <si>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</si>
  <si>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</si>
  <si>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</si>
  <si>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</si>
  <si>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</si>
  <si>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</si>
  <si>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</si>
  <si>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</si>
  <si>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</si>
  <si>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</si>
  <si>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</si>
  <si>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</si>
  <si>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</si>
  <si>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</si>
  <si>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</si>
  <si>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</si>
  <si>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</si>
  <si>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</si>
  <si>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</si>
  <si>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</si>
  <si>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</si>
  <si>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</si>
  <si>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</si>
  <si>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</si>
  <si>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</si>
  <si>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</si>
  <si>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</si>
  <si>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</si>
  <si>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</si>
  <si>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</si>
  <si>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</si>
  <si>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</si>
  <si>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</si>
  <si>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</si>
  <si>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</si>
  <si>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</si>
  <si>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</si>
  <si>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</si>
  <si>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</si>
  <si>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</si>
  <si>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</si>
  <si>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</si>
  <si>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</si>
  <si>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</si>
  <si>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</si>
  <si>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</si>
  <si>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</si>
  <si>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</si>
  <si>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</si>
  <si>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</si>
  <si>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</si>
  <si>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</si>
  <si>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</si>
  <si>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</si>
  <si>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</si>
  <si>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</si>
  <si>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</si>
  <si>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</si>
  <si>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</si>
  <si>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</si>
  <si>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</si>
  <si>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</si>
  <si>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</si>
  <si>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</si>
  <si>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</si>
  <si>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</si>
  <si>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</si>
  <si>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</si>
  <si>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</si>
  <si>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</si>
  <si>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</si>
  <si>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</si>
  <si>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</si>
  <si>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</si>
  <si>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</si>
  <si>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</si>
  <si>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</si>
  <si>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</si>
  <si>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</si>
  <si>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</si>
  <si>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</si>
  <si>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</si>
  <si>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</si>
  <si>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</si>
  <si>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</si>
  <si>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</si>
  <si>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</si>
  <si>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</si>
  <si>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</si>
  <si>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</si>
  <si>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</si>
  <si>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</si>
  <si>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</si>
  <si>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</si>
  <si>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</si>
  <si>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</si>
  <si>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</si>
  <si>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</si>
  <si>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</si>
  <si>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</si>
  <si>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</si>
  <si>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</si>
  <si>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</si>
  <si>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</si>
  <si>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</si>
  <si>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</si>
  <si>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</si>
  <si>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</si>
  <si>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</si>
  <si>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</si>
  <si>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</si>
  <si>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</si>
  <si>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</si>
  <si>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</si>
  <si>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</si>
  <si>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</si>
  <si>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</si>
  <si>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</si>
  <si>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</si>
  <si>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</si>
  <si>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</si>
  <si>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</si>
  <si>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</si>
  <si>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</si>
  <si>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</si>
  <si>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</si>
  <si>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</si>
  <si>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</si>
  <si>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</si>
  <si>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</si>
  <si>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</si>
  <si>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</si>
  <si>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</si>
  <si>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</si>
  <si>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</si>
  <si>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</si>
  <si>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</si>
  <si>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</si>
  <si>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</si>
  <si>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</si>
  <si>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</si>
  <si>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</si>
  <si>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</si>
  <si>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</si>
  <si>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</si>
  <si>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</si>
  <si>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</si>
  <si>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</si>
  <si>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</si>
  <si>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</si>
  <si>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</si>
  <si>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</si>
  <si>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</si>
  <si>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</si>
  <si>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</si>
  <si>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</si>
  <si>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</si>
  <si>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</si>
  <si>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</si>
  <si>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</si>
  <si>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</si>
  <si>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</si>
  <si>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</si>
  <si>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</si>
  <si>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</si>
  <si>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</si>
  <si>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</si>
  <si>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</si>
  <si>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</si>
  <si>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</si>
  <si>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</si>
  <si>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</si>
  <si>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</si>
  <si>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</si>
  <si>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</si>
  <si>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</si>
  <si>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</si>
  <si>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</si>
  <si>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</si>
  <si>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</si>
  <si>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</si>
  <si>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</si>
  <si>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</si>
  <si>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</si>
  <si>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</si>
  <si>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</si>
  <si>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</si>
  <si>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</si>
  <si>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</si>
  <si>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</si>
  <si>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</si>
  <si>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</si>
  <si>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</si>
  <si>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</si>
  <si>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</si>
  <si>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</si>
  <si>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</si>
  <si>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</si>
  <si>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</si>
  <si>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</si>
  <si>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</si>
  <si>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</si>
  <si>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</si>
  <si>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</si>
  <si>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</si>
  <si>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</si>
  <si>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</si>
  <si>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</si>
  <si>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</si>
  <si>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</si>
  <si>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</si>
  <si>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</si>
  <si>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</si>
  <si>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</si>
  <si>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</si>
  <si>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</si>
  <si>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</si>
  <si>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</si>
  <si>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</si>
  <si>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</si>
  <si>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</si>
  <si>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</si>
  <si>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</si>
  <si>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</si>
  <si>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</si>
  <si>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</si>
  <si>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</si>
  <si>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</si>
  <si>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</si>
  <si>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</si>
  <si>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</si>
  <si>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</si>
  <si>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</si>
  <si>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</si>
  <si>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</si>
  <si>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</si>
  <si>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</si>
  <si>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</si>
  <si>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</si>
  <si>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</si>
  <si>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</si>
  <si>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</si>
  <si>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</si>
  <si>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</si>
  <si>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</si>
  <si>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</si>
  <si>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</si>
  <si>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</si>
  <si>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</si>
  <si>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</si>
  <si>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</si>
  <si>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</si>
  <si>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</si>
  <si>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</si>
  <si>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</si>
  <si>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</si>
  <si>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</si>
  <si>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</si>
  <si>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</si>
  <si>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</si>
  <si>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</si>
  <si>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</si>
  <si>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</si>
  <si>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</si>
  <si>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</si>
  <si>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</si>
  <si>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</si>
  <si>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</si>
  <si>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</si>
  <si>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</si>
  <si>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</si>
  <si>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</si>
  <si>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</si>
  <si>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</si>
  <si>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</si>
  <si>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</si>
  <si>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</si>
  <si>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</si>
  <si>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</si>
  <si>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</si>
  <si>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</si>
  <si>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</si>
  <si>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</si>
  <si>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</si>
  <si>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</si>
  <si>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</si>
  <si>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</si>
  <si>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</si>
  <si>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</si>
  <si>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</si>
  <si>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</si>
  <si>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</si>
  <si>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</si>
  <si>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</si>
  <si>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</si>
  <si>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</si>
  <si>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</si>
  <si>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</si>
  <si>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</si>
  <si>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</si>
  <si>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</si>
  <si>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</si>
  <si>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</si>
  <si>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</si>
  <si>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</si>
  <si>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</si>
  <si>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</si>
  <si>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</si>
  <si>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</si>
  <si>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</si>
  <si>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</si>
  <si>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</si>
  <si>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</si>
  <si>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</si>
  <si>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</si>
  <si>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</si>
  <si>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</si>
  <si>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</si>
  <si>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</si>
  <si>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</si>
  <si>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</si>
  <si>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</si>
  <si>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</si>
  <si>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</si>
  <si>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</si>
  <si>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</si>
  <si>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</si>
  <si>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</si>
  <si>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</si>
  <si>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</si>
  <si>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</si>
  <si>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</si>
  <si>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</si>
  <si>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</si>
  <si>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</si>
  <si>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</si>
  <si>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</si>
  <si>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</si>
  <si>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</si>
  <si>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</si>
  <si>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</si>
  <si>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</si>
  <si>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</si>
  <si>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</si>
  <si>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</si>
  <si>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</si>
  <si>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</si>
  <si>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</si>
  <si>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</si>
  <si>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</si>
  <si>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</si>
  <si>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</si>
  <si>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</si>
  <si>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</si>
  <si>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</si>
  <si>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</si>
  <si>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</si>
  <si>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</si>
  <si>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</si>
  <si>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</si>
  <si>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</si>
  <si>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</si>
  <si>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</si>
  <si>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</si>
  <si>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</si>
  <si>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</si>
  <si>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</si>
  <si>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</si>
  <si>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</si>
  <si>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</si>
  <si>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</si>
  <si>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</si>
  <si>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</si>
  <si>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</si>
  <si>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</si>
  <si>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</si>
  <si>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</si>
  <si>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</si>
  <si>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</si>
  <si>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</si>
  <si>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</si>
  <si>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</si>
  <si>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</si>
  <si>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</si>
  <si>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</si>
  <si>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</si>
  <si>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</si>
  <si>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</si>
  <si>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</si>
  <si>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</si>
  <si>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</si>
  <si>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</si>
  <si>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</si>
  <si>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</si>
  <si>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</si>
  <si>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</si>
  <si>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</si>
  <si>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</si>
  <si>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</si>
  <si>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</si>
  <si>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</si>
  <si>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</si>
  <si>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</si>
  <si>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</si>
  <si>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</si>
  <si>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</si>
  <si>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</si>
  <si>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</si>
  <si>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</si>
  <si>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</si>
  <si>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</si>
  <si>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</si>
  <si>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</si>
  <si>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</si>
  <si>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</si>
  <si>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</si>
  <si>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</si>
  <si>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</si>
  <si>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</si>
  <si>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</si>
  <si>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</si>
  <si>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</si>
  <si>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</si>
  <si>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</si>
  <si>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</si>
  <si>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</si>
  <si>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</si>
  <si>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</si>
  <si>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</si>
  <si>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</si>
  <si>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</si>
  <si>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</si>
  <si>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</si>
  <si>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</si>
  <si>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</si>
  <si>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</si>
  <si>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</si>
  <si>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</si>
  <si>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</si>
  <si>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</si>
  <si>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</si>
  <si>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</si>
  <si>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</si>
  <si>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</si>
  <si>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</si>
  <si>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</si>
  <si>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</si>
  <si>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</si>
  <si>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</si>
  <si>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</si>
  <si>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</si>
  <si>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</si>
  <si>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</si>
  <si>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</si>
  <si>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</si>
  <si>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</si>
  <si>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</si>
  <si>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</si>
  <si>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</si>
  <si>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</si>
  <si>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</si>
  <si>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</si>
  <si>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</si>
  <si>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</si>
  <si>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</si>
  <si>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</si>
  <si>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</si>
  <si>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</si>
  <si>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</si>
  <si>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</si>
  <si>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</si>
  <si>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</si>
  <si>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</si>
  <si>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</si>
  <si>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</si>
  <si>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</si>
  <si>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</si>
  <si>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</si>
  <si>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</si>
  <si>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</si>
  <si>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</si>
  <si>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</si>
  <si>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</si>
  <si>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</si>
  <si>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</si>
  <si>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</si>
  <si>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</si>
  <si>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</si>
  <si>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</si>
  <si>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</si>
  <si>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</si>
  <si>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</si>
  <si>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</si>
  <si>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</si>
  <si>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</si>
  <si>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</si>
  <si>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</si>
  <si>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</si>
  <si>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</si>
  <si>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</si>
  <si>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</si>
  <si>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</si>
  <si>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</si>
  <si>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</si>
  <si>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</si>
  <si>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</si>
  <si>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</si>
  <si>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</si>
  <si>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</si>
  <si>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</si>
  <si>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</si>
  <si>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</si>
  <si>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</si>
  <si>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</si>
  <si>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</si>
  <si>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</si>
  <si>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</si>
  <si>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</si>
  <si>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</si>
  <si>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</si>
  <si>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</si>
  <si>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</si>
  <si>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</si>
  <si>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</si>
  <si>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</si>
  <si>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</si>
  <si>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</si>
  <si>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</si>
  <si>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</si>
  <si>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</si>
  <si>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</si>
  <si>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</si>
  <si>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</si>
  <si>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</si>
  <si>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</si>
  <si>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</si>
  <si>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</si>
  <si>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</si>
  <si>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</si>
  <si>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</si>
  <si>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</si>
  <si>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</si>
  <si>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</si>
  <si>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</si>
  <si>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</si>
  <si>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</si>
  <si>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</si>
  <si>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</si>
  <si>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</si>
  <si>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</si>
  <si>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</si>
  <si>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</si>
  <si>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</si>
  <si>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</si>
  <si>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</si>
  <si>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</si>
  <si>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</si>
  <si>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</si>
  <si>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</si>
  <si>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</si>
  <si>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</si>
  <si>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</si>
  <si>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</si>
  <si>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</si>
  <si>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</si>
  <si>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</si>
  <si>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</si>
  <si>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</si>
  <si>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</si>
  <si>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</si>
  <si>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</si>
  <si>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</si>
  <si>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</si>
  <si>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</si>
  <si>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</si>
  <si>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</si>
  <si>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</si>
  <si>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</si>
  <si>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</si>
  <si>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</si>
  <si>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</si>
  <si>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</si>
  <si>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</si>
  <si>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</si>
  <si>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</si>
  <si>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</si>
  <si>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</si>
  <si>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</si>
  <si>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</si>
  <si>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</si>
  <si>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</si>
  <si>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</si>
  <si>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</si>
  <si>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</si>
  <si>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</si>
  <si>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</si>
  <si>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</si>
  <si>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</si>
  <si>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</si>
  <si>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</si>
  <si>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</si>
  <si>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</si>
  <si>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</si>
  <si>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</si>
  <si>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</si>
  <si>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</si>
  <si>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</si>
  <si>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</si>
  <si>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</si>
  <si>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</si>
  <si>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</si>
  <si>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</si>
  <si>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</si>
  <si>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</si>
  <si>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</si>
  <si>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</si>
  <si>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</si>
  <si>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</si>
  <si>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</si>
  <si>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</si>
  <si>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</si>
  <si>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</si>
  <si>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</si>
  <si>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</si>
  <si>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</si>
  <si>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</si>
  <si>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</si>
  <si>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</si>
  <si>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</si>
  <si>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</si>
  <si>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</si>
  <si>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</si>
  <si>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</si>
  <si>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</si>
  <si>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</si>
  <si>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</si>
  <si>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</si>
  <si>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</si>
  <si>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</si>
  <si>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</si>
  <si>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</si>
  <si>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</si>
  <si>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</si>
  <si>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</si>
  <si>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</si>
  <si>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</si>
  <si>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</si>
  <si>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</si>
  <si>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</si>
  <si>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</si>
  <si>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</si>
  <si>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</si>
  <si>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</si>
  <si>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</si>
  <si>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</si>
  <si>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</si>
  <si>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</si>
  <si>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</si>
  <si>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</si>
  <si>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</si>
  <si>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</si>
  <si>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</si>
  <si>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</si>
  <si>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</si>
  <si>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</si>
  <si>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</si>
  <si>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</si>
  <si>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</si>
  <si>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</si>
  <si>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</si>
  <si>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</si>
  <si>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</si>
  <si>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</si>
  <si>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</si>
  <si>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</si>
  <si>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</si>
  <si>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</si>
  <si>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</si>
  <si>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</si>
  <si>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</si>
  <si>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</si>
  <si>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</si>
  <si>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</si>
  <si>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</si>
  <si>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</si>
  <si>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</si>
  <si>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</si>
  <si>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</si>
  <si>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</si>
  <si>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</si>
  <si>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</si>
  <si>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</si>
  <si>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</si>
  <si>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</si>
  <si>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</si>
  <si>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</si>
  <si>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</si>
  <si>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</si>
  <si>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</si>
  <si>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</si>
  <si>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</si>
  <si>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</si>
  <si>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</si>
  <si>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</si>
  <si>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</si>
  <si>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</si>
  <si>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</si>
  <si>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</si>
  <si>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</si>
  <si>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</si>
  <si>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</si>
  <si>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</si>
  <si>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</si>
  <si>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</si>
  <si>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</si>
  <si>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</si>
  <si>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</si>
  <si>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</si>
  <si>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</si>
  <si>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</si>
  <si>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</si>
  <si>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</si>
  <si>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</si>
  <si>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</si>
  <si>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</si>
  <si>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</si>
  <si>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</si>
  <si>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</si>
  <si>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</si>
  <si>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</si>
  <si>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</si>
  <si>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</si>
  <si>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</si>
  <si>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</si>
  <si>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</si>
  <si>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</si>
  <si>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</si>
  <si>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</si>
  <si>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</si>
  <si>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</si>
  <si>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</si>
  <si>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</si>
  <si>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</si>
  <si>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</si>
  <si>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</si>
  <si>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</si>
  <si>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</si>
  <si>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</si>
  <si>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</si>
  <si>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</si>
  <si>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</si>
  <si>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</si>
  <si>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</si>
  <si>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</si>
  <si>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</si>
  <si>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</si>
  <si>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</si>
  <si>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</si>
  <si>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</si>
  <si>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</si>
  <si>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</si>
  <si>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</si>
  <si>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</si>
  <si>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</si>
  <si>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</si>
  <si>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</si>
  <si>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</si>
  <si>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</si>
  <si>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</si>
  <si>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</si>
  <si>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</si>
  <si>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</si>
  <si>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</si>
  <si>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</si>
  <si>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</si>
  <si>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</si>
  <si>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</si>
  <si>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</si>
  <si>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</si>
  <si>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</si>
  <si>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</si>
  <si>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</si>
  <si>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</si>
  <si>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</si>
  <si>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</si>
  <si>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</si>
  <si>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</si>
  <si>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</si>
  <si>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</si>
  <si>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</si>
  <si>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</si>
  <si>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</si>
  <si>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</si>
  <si>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</si>
  <si>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</si>
  <si>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</si>
  <si>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</si>
  <si>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</si>
  <si>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</si>
  <si>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</si>
  <si>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</si>
  <si>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</si>
  <si>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</si>
  <si>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</si>
  <si>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</si>
  <si>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</si>
  <si>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</si>
  <si>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</si>
  <si>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</si>
  <si>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</si>
  <si>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</si>
  <si>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</si>
  <si>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</si>
  <si>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</si>
  <si>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</si>
  <si>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</si>
  <si>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</si>
  <si>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</si>
  <si>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</si>
  <si>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</si>
  <si>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</si>
  <si>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</si>
  <si>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</si>
  <si>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</si>
  <si>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</si>
  <si>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</si>
  <si>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</si>
  <si>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</si>
  <si>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</si>
  <si>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</si>
  <si>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</si>
  <si>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</si>
  <si>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</si>
  <si>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</si>
  <si>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</si>
  <si>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</si>
  <si>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</si>
  <si>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</si>
  <si>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</si>
  <si>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</si>
  <si>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</si>
  <si>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</si>
  <si>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</si>
  <si>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</si>
  <si>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</si>
  <si>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</si>
  <si>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</si>
  <si>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</si>
  <si>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</si>
  <si>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</si>
  <si>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</si>
  <si>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</si>
  <si>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</si>
  <si>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</si>
  <si>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</si>
  <si>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</si>
  <si>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</si>
  <si>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</si>
  <si>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</si>
  <si>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</si>
  <si>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</si>
  <si>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</si>
  <si>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</si>
  <si>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</si>
  <si>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</si>
  <si>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</si>
  <si>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</si>
  <si>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</si>
  <si>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</si>
  <si>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</si>
  <si>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</si>
  <si>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</si>
  <si>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</si>
  <si>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</si>
  <si>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</si>
  <si>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</si>
  <si>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</si>
  <si>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</si>
  <si>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</si>
  <si>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</si>
  <si>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</si>
  <si>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</si>
  <si>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</si>
  <si>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</si>
  <si>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</si>
  <si>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</si>
  <si>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</si>
  <si>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</si>
  <si>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</si>
  <si>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</si>
  <si>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</si>
  <si>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</si>
  <si>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</si>
  <si>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</si>
  <si>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</si>
  <si>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</si>
  <si>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</si>
  <si>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</si>
  <si>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</si>
  <si>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</si>
  <si>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</si>
  <si>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</si>
  <si>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</si>
  <si>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</si>
  <si>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</si>
  <si>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</si>
  <si>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</si>
  <si>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</si>
  <si>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</si>
  <si>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</si>
  <si>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</si>
  <si>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</si>
  <si>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</si>
  <si>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</si>
  <si>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</si>
  <si>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</si>
  <si>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</si>
  <si>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</si>
  <si>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</si>
  <si>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</si>
  <si>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</si>
  <si>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</si>
  <si>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</si>
  <si>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</si>
  <si>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</si>
  <si>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</si>
  <si>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</si>
  <si>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</si>
  <si>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</si>
  <si>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</si>
  <si>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</si>
  <si>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</si>
  <si>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</si>
  <si>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</si>
  <si>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</si>
  <si>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</si>
  <si>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</si>
  <si>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</si>
  <si>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</si>
  <si>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</si>
  <si>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</si>
  <si>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</si>
  <si>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</si>
  <si>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</si>
  <si>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</si>
  <si>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</si>
  <si>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</si>
  <si>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</si>
  <si>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</si>
  <si>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</si>
  <si>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</si>
  <si>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</si>
  <si>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</si>
  <si>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</si>
  <si>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</si>
  <si>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</si>
  <si>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</si>
  <si>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</si>
  <si>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</si>
  <si>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</si>
  <si>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</si>
  <si>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</si>
  <si>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</si>
  <si>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</si>
  <si>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</si>
  <si>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</si>
  <si>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</si>
  <si>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</si>
  <si>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</si>
  <si>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</si>
  <si>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</si>
  <si>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</si>
  <si>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</si>
  <si>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</si>
  <si>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</si>
  <si>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</si>
  <si>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</si>
  <si>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</si>
  <si>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</si>
  <si>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</si>
  <si>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</si>
  <si>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</si>
  <si>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</si>
  <si>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</si>
  <si>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</si>
  <si>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</si>
  <si>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</si>
  <si>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</si>
  <si>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</si>
  <si>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</si>
  <si>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</si>
  <si>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</si>
  <si>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</si>
  <si>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</si>
  <si>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</si>
  <si>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</si>
  <si>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</si>
  <si>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</si>
  <si>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</si>
  <si>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</si>
  <si>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</si>
  <si>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</si>
  <si>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</si>
  <si>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</si>
  <si>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</si>
  <si>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</si>
  <si>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</si>
  <si>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</si>
  <si>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</si>
  <si>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</si>
  <si>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</si>
  <si>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</si>
  <si>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</si>
  <si>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</si>
  <si>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</si>
  <si>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</si>
  <si>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</si>
  <si>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</si>
  <si>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</si>
  <si>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</si>
  <si>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</si>
  <si>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</si>
  <si>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</si>
  <si>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</si>
  <si>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</si>
  <si>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</si>
  <si>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</si>
  <si>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</si>
  <si>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</si>
  <si>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</si>
  <si>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</si>
  <si>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</si>
  <si>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</si>
  <si>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</si>
  <si>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</si>
  <si>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</si>
  <si>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</si>
  <si>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</si>
  <si>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</si>
  <si>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</si>
  <si>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</si>
  <si>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</si>
  <si>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</si>
  <si>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</si>
  <si>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</si>
  <si>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</si>
  <si>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</si>
  <si>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</si>
  <si>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</si>
  <si>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</si>
  <si>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</si>
  <si>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</si>
  <si>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</si>
  <si>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</si>
  <si>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</si>
  <si>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</si>
  <si>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</si>
  <si>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</si>
  <si>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</si>
  <si>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</si>
  <si>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</si>
  <si>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</si>
  <si>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</si>
  <si>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</si>
  <si>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</si>
  <si>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</si>
  <si>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</si>
  <si>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</si>
  <si>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</si>
  <si>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</si>
  <si>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</si>
  <si>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</si>
  <si>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</si>
  <si>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</si>
  <si>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</si>
  <si>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</si>
  <si>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</si>
  <si>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</si>
  <si>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</si>
  <si>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</si>
  <si>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</si>
  <si>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</si>
  <si>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</si>
  <si>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</si>
  <si>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</si>
  <si>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</si>
  <si>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</si>
  <si>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</si>
  <si>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</si>
  <si>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</si>
  <si>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</si>
  <si>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</si>
  <si>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</si>
  <si>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</si>
  <si>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</si>
  <si>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</si>
  <si>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</si>
  <si>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</si>
  <si>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</si>
  <si>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</si>
  <si>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</si>
  <si>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</si>
  <si>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</si>
  <si>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</si>
  <si>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</si>
  <si>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</si>
  <si>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</si>
  <si>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</si>
  <si>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</si>
  <si>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</si>
  <si>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</si>
  <si>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</si>
  <si>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</si>
  <si>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</si>
  <si>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</si>
  <si>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</si>
  <si>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</si>
  <si>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</si>
  <si>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</si>
  <si>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</si>
  <si>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</si>
  <si>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</si>
  <si>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</si>
  <si>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</si>
  <si>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</si>
  <si>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</si>
  <si>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</si>
  <si>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</si>
  <si>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</si>
  <si>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</si>
  <si>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</si>
  <si>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</si>
  <si>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</si>
  <si>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</si>
  <si>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</si>
  <si>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</si>
  <si>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</si>
  <si>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</si>
  <si>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</si>
  <si>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</si>
  <si>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</si>
  <si>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</si>
  <si>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</si>
  <si>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</si>
  <si>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</si>
  <si>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</si>
  <si>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</si>
  <si>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</si>
  <si>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</si>
  <si>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</si>
  <si>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</si>
  <si>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</si>
  <si>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</si>
  <si>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</si>
  <si>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</si>
  <si>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</si>
  <si>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</si>
  <si>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</si>
  <si>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</si>
  <si>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</si>
  <si>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</si>
  <si>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</si>
  <si>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</si>
  <si>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</si>
  <si>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</si>
  <si>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</si>
  <si>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</si>
  <si>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</si>
  <si>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</si>
  <si>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</si>
  <si>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</si>
  <si>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</si>
  <si>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</si>
  <si>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</si>
  <si>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</si>
  <si>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</si>
  <si>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</si>
  <si>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</si>
  <si>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</si>
  <si>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</si>
  <si>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</si>
  <si>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</si>
  <si>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</si>
  <si>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</si>
  <si>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</si>
  <si>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</si>
  <si>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</si>
  <si>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</si>
  <si>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</si>
  <si>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</si>
  <si>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</si>
  <si>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</si>
  <si>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</si>
  <si>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</si>
  <si>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</si>
  <si>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</si>
  <si>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</si>
  <si>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</si>
  <si>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</si>
  <si>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</si>
  <si>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</si>
  <si>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</si>
  <si>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</si>
  <si>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</si>
  <si>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</si>
  <si>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</si>
  <si>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</si>
  <si>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</si>
  <si>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</si>
  <si>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</si>
  <si>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</si>
  <si>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</si>
  <si>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</si>
  <si>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</si>
  <si>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</si>
  <si>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</si>
  <si>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</si>
  <si>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</si>
  <si>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</si>
  <si>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</si>
  <si>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</si>
  <si>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</si>
  <si>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</si>
  <si>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</si>
  <si>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</si>
  <si>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</si>
  <si>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</si>
  <si>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</si>
  <si>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</si>
  <si>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</si>
  <si>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</si>
  <si>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</si>
  <si>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</si>
  <si>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</si>
  <si>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</si>
  <si>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</si>
  <si>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</si>
  <si>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</si>
  <si>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</si>
  <si>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</si>
  <si>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</si>
  <si>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</si>
  <si>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</si>
  <si>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</si>
  <si>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</si>
  <si>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</si>
  <si>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</si>
  <si>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</si>
  <si>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</si>
  <si>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</si>
  <si>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</si>
  <si>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</si>
  <si>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</si>
  <si>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</si>
  <si>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</si>
  <si>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</si>
  <si>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</si>
  <si>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</si>
  <si>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</si>
  <si>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</si>
  <si>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</si>
  <si>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</si>
  <si>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</si>
  <si>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</si>
  <si>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</si>
  <si>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</si>
  <si>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</si>
  <si>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</si>
  <si>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</si>
  <si>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</si>
  <si>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</si>
  <si>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</si>
  <si>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</si>
  <si>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</si>
  <si>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</si>
  <si>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</si>
  <si>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</si>
  <si>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</si>
  <si>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</si>
  <si>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</si>
  <si>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</si>
  <si>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</si>
  <si>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</si>
  <si>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</si>
  <si>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</si>
  <si>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</si>
  <si>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</si>
  <si>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</si>
  <si>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</si>
  <si>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</si>
  <si>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</si>
  <si>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</si>
  <si>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</si>
  <si>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</si>
  <si>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</si>
  <si>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</si>
  <si>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</si>
  <si>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</si>
  <si>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</si>
  <si>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</si>
  <si>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</si>
  <si>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</si>
  <si>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</si>
  <si>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</si>
  <si>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</si>
  <si>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</si>
  <si>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</si>
  <si>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</si>
  <si>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</si>
  <si>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</si>
  <si>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</si>
  <si>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</si>
  <si>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</si>
  <si>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</si>
  <si>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</si>
  <si>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</si>
  <si>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</si>
  <si>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</si>
  <si>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</si>
  <si>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</si>
  <si>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</si>
  <si>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</si>
  <si>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</si>
  <si>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</si>
  <si>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</si>
  <si>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</si>
  <si>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</si>
  <si>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</si>
  <si>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</si>
  <si>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</si>
  <si>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</si>
  <si>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</si>
  <si>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</si>
  <si>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</si>
  <si>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</si>
  <si>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</si>
  <si>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</si>
  <si>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</si>
  <si>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</si>
  <si>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</si>
  <si>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</si>
  <si>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</si>
  <si>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</si>
  <si>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</si>
  <si>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</si>
  <si>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</si>
  <si>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</si>
  <si>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</si>
  <si>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</si>
  <si>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</si>
  <si>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</si>
  <si>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</si>
  <si>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</si>
  <si>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</si>
  <si>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</si>
  <si>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</si>
  <si>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</si>
  <si>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</si>
  <si>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</si>
  <si>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</si>
  <si>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</si>
  <si>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</si>
  <si>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</si>
  <si>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</si>
  <si>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</si>
  <si>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</si>
  <si>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</si>
  <si>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</si>
  <si>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</si>
  <si>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</si>
  <si>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</si>
  <si>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</si>
  <si>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</si>
  <si>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</si>
  <si>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</si>
  <si>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</si>
  <si>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</si>
  <si>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</si>
  <si>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</si>
  <si>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</si>
  <si>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</si>
  <si>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</si>
  <si>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</si>
  <si>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</si>
  <si>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</si>
  <si>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</si>
  <si>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</si>
  <si>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</si>
  <si>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</si>
  <si>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</si>
  <si>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</si>
  <si>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</si>
  <si>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</si>
  <si>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</si>
  <si>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</si>
  <si>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</si>
  <si>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</si>
  <si>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</si>
  <si>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</si>
  <si>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</si>
  <si>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</si>
  <si>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</si>
  <si>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</si>
  <si>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</si>
  <si>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</si>
  <si>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</si>
  <si>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</si>
  <si>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</si>
  <si>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</si>
  <si>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</si>
  <si>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</si>
  <si>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</si>
  <si>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</si>
  <si>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</si>
  <si>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</si>
  <si>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</si>
  <si>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</si>
  <si>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</si>
  <si>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</si>
  <si>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</si>
  <si>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</si>
  <si>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</si>
  <si>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</si>
  <si>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</si>
  <si>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</si>
  <si>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</si>
  <si>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</si>
  <si>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</si>
  <si>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</si>
  <si>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</si>
  <si>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</si>
  <si>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</si>
  <si>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</si>
  <si>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</si>
  <si>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</si>
  <si>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</si>
  <si>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</si>
  <si>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</si>
  <si>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</si>
  <si>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</si>
  <si>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</si>
  <si>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</si>
  <si>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</si>
  <si>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</si>
  <si>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</si>
  <si>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</si>
  <si>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</si>
  <si>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</si>
  <si>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</si>
  <si>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</si>
  <si>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</si>
  <si>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</si>
  <si>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</si>
  <si>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</si>
  <si>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</si>
  <si>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</si>
  <si>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</si>
  <si>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</si>
  <si>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</si>
  <si>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</si>
  <si>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</si>
  <si>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</si>
  <si>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</si>
  <si>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</si>
  <si>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</si>
  <si>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</si>
  <si>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</si>
  <si>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</si>
  <si>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</si>
  <si>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</si>
  <si>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</si>
  <si>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</si>
  <si>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</si>
  <si>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</si>
  <si>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</si>
  <si>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</si>
  <si>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</si>
  <si>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</si>
  <si>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</si>
  <si>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</si>
  <si>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</si>
  <si>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</si>
  <si>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</si>
  <si>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</si>
  <si>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</si>
  <si>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</si>
  <si>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</si>
  <si>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</si>
  <si>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</si>
  <si>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</si>
  <si>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</si>
  <si>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</si>
  <si>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</si>
  <si>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</si>
  <si>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</si>
  <si>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</si>
  <si>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</si>
  <si>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</si>
  <si>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</si>
  <si>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</si>
  <si>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</si>
  <si>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</si>
  <si>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</si>
  <si>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</si>
  <si>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</si>
  <si>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</si>
  <si>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</si>
  <si>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</si>
  <si>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</si>
  <si>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</si>
  <si>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</si>
  <si>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</si>
  <si>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</si>
  <si>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</si>
  <si>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</si>
  <si>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</si>
  <si>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</si>
  <si>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</si>
  <si>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</si>
  <si>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</si>
  <si>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</si>
  <si>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</si>
  <si>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</si>
  <si>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</si>
  <si>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</si>
  <si>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</si>
  <si>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</si>
  <si>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</si>
  <si>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</si>
  <si>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</si>
  <si>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</si>
  <si>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</si>
  <si>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</si>
  <si>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</si>
  <si>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</si>
  <si>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</si>
  <si>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</si>
  <si>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</si>
  <si>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</si>
  <si>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</si>
  <si>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</si>
  <si>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</si>
  <si>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</si>
  <si>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</si>
  <si>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</si>
  <si>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</si>
  <si>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</si>
  <si>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</si>
  <si>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</si>
  <si>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</si>
  <si>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</si>
  <si>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</si>
  <si>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</si>
  <si>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</si>
  <si>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</si>
  <si>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</si>
  <si>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</si>
  <si>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</si>
  <si>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</si>
  <si>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</si>
  <si>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</si>
  <si>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</si>
  <si>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</si>
  <si>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</si>
  <si>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</si>
  <si>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</si>
  <si>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</si>
  <si>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</si>
  <si>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</si>
  <si>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</si>
  <si>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</si>
  <si>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</si>
  <si>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</si>
  <si>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</si>
  <si>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</si>
  <si>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</si>
  <si>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</si>
  <si>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</si>
  <si>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</si>
  <si>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</si>
  <si>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</si>
  <si>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</si>
  <si>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</si>
  <si>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</si>
  <si>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</si>
  <si>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</si>
  <si>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</si>
  <si>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</si>
  <si>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</si>
  <si>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</si>
  <si>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</si>
  <si>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</si>
  <si>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</si>
  <si>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</si>
  <si>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</si>
  <si>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</si>
  <si>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</si>
  <si>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</si>
  <si>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</si>
  <si>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</si>
  <si>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</si>
  <si>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</si>
  <si>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</si>
  <si>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</si>
  <si>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</si>
  <si>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</si>
  <si>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</si>
  <si>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</si>
  <si>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</si>
  <si>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</si>
  <si>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</si>
  <si>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</si>
  <si>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</si>
  <si>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</si>
  <si>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</si>
  <si>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</si>
  <si>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</si>
  <si>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</si>
  <si>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</si>
  <si>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</si>
  <si>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</si>
  <si>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</si>
  <si>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</si>
  <si>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</si>
  <si>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</si>
  <si>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</si>
  <si>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</si>
  <si>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</si>
  <si>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</si>
  <si>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</si>
  <si>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</si>
  <si>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</si>
  <si>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</si>
  <si>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</si>
  <si>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</si>
  <si>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</si>
  <si>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</si>
  <si>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</si>
  <si>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</si>
  <si>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</si>
  <si>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</si>
  <si>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</si>
  <si>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</si>
  <si>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</si>
  <si>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</si>
  <si>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</si>
  <si>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</si>
  <si>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</si>
  <si>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</si>
  <si>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</si>
  <si>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</si>
  <si>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</si>
  <si>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</si>
  <si>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</si>
  <si>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</si>
  <si>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</si>
  <si>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</si>
  <si>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</si>
  <si>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</si>
  <si>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</si>
  <si>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</si>
  <si>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</si>
  <si>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</si>
  <si>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</si>
  <si>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</si>
  <si>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</si>
  <si>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</si>
  <si>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</si>
  <si>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</si>
  <si>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</si>
  <si>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</si>
  <si>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</si>
  <si>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</si>
  <si>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</si>
  <si>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</si>
  <si>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</si>
  <si>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</si>
  <si>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</si>
  <si>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</si>
  <si>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</si>
  <si>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</si>
  <si>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</si>
  <si>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</si>
  <si>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</si>
  <si>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</si>
  <si>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</si>
  <si>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</si>
  <si>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</si>
  <si>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</si>
  <si>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</si>
  <si>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</si>
  <si>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</si>
  <si>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</si>
  <si>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</si>
  <si>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</si>
  <si>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</si>
  <si>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</si>
  <si>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</si>
  <si>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</si>
  <si>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</si>
  <si>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</si>
  <si>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</si>
  <si>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</si>
  <si>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</si>
  <si>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</si>
  <si>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</si>
  <si>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</si>
  <si>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</si>
  <si>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</si>
  <si>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</si>
  <si>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</si>
  <si>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</si>
  <si>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</si>
  <si>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</si>
  <si>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</si>
  <si>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</si>
  <si>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</si>
  <si>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</si>
  <si>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</si>
  <si>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</si>
  <si>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</si>
  <si>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</si>
  <si>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</si>
  <si>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</si>
  <si>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</si>
  <si>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</si>
  <si>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</si>
  <si>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</si>
  <si>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</si>
  <si>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</si>
  <si>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</si>
  <si>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</si>
  <si>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</si>
  <si>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</si>
  <si>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</si>
  <si>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</si>
  <si>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</si>
  <si>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</si>
  <si>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</si>
  <si>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</si>
  <si>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</si>
  <si>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</si>
  <si>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</si>
  <si>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</si>
  <si>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</si>
  <si>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</si>
  <si>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</si>
  <si>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</si>
  <si>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</si>
  <si>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</si>
  <si>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</si>
  <si>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</si>
  <si>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</si>
  <si>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</si>
  <si>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</si>
  <si>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</si>
  <si>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</si>
  <si>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</si>
  <si>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</si>
  <si>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</si>
  <si>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</si>
  <si>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</si>
  <si>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</si>
  <si>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</si>
  <si>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</si>
  <si>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</si>
  <si>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</si>
  <si>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</si>
  <si>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</si>
  <si>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</si>
  <si>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</si>
  <si>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</si>
  <si>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</si>
  <si>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</si>
  <si>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</si>
  <si>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</si>
  <si>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</si>
  <si>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</si>
  <si>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</si>
  <si>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</si>
  <si>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</si>
  <si>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</si>
  <si>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</si>
  <si>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</si>
  <si>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</si>
  <si>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</si>
  <si>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</si>
  <si>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</si>
  <si>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</si>
  <si>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</si>
  <si>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</si>
  <si>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</si>
  <si>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</si>
  <si>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</si>
  <si>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</si>
  <si>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</si>
  <si>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</si>
  <si>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</si>
  <si>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</si>
  <si>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</si>
  <si>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</si>
  <si>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</si>
  <si>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</si>
  <si>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</si>
  <si>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</si>
  <si>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</si>
  <si>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</si>
  <si>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</si>
  <si>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</si>
  <si>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</si>
  <si>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</si>
  <si>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</si>
  <si>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</si>
  <si>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</si>
  <si>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</si>
  <si>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</si>
  <si>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</si>
  <si>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</si>
  <si>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</si>
  <si>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</si>
  <si>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</si>
  <si>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</si>
  <si>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</si>
  <si>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</si>
  <si>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</si>
  <si>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</si>
  <si>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</si>
  <si>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</si>
  <si>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</si>
  <si>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</si>
  <si>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</si>
  <si>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</si>
  <si>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</si>
  <si>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</si>
  <si>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</si>
  <si>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</si>
  <si>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</si>
  <si>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</si>
  <si>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</si>
  <si>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</si>
  <si>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</si>
  <si>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</si>
  <si>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</si>
  <si>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</si>
  <si>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</si>
  <si>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</si>
  <si>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</si>
  <si>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</si>
  <si>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</si>
  <si>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</si>
  <si>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</si>
  <si>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</si>
  <si>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</si>
  <si>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</si>
  <si>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</si>
  <si>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</si>
  <si>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</si>
  <si>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</si>
  <si>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</si>
  <si>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</si>
  <si>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</si>
  <si>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</si>
  <si>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</si>
  <si>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</si>
  <si>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</si>
  <si>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</si>
  <si>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</si>
  <si>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</si>
  <si>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</si>
  <si>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</si>
  <si>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</si>
  <si>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</si>
  <si>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</si>
  <si>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</si>
  <si>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</si>
  <si>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</si>
  <si>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</si>
  <si>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</si>
  <si>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</si>
  <si>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</si>
  <si>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</si>
  <si>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</si>
  <si>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</si>
  <si>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</si>
  <si>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</si>
  <si>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</si>
  <si>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</si>
  <si>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</si>
  <si>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</si>
  <si>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</si>
  <si>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</si>
  <si>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</si>
  <si>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</si>
  <si>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</si>
  <si>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</si>
  <si>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</si>
  <si>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</si>
  <si>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</si>
  <si>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</si>
  <si>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</si>
  <si>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</si>
  <si>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</si>
  <si>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</si>
  <si>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</si>
  <si>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</si>
  <si>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</si>
  <si>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</si>
  <si>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</si>
  <si>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</si>
  <si>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</si>
  <si>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</si>
  <si>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</si>
  <si>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</si>
  <si>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</si>
  <si>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</si>
  <si>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</si>
  <si>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</si>
  <si>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</si>
  <si>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</si>
  <si>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</si>
  <si>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</si>
  <si>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</si>
  <si>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</si>
  <si>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</si>
  <si>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</si>
  <si>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</si>
  <si>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</si>
  <si>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</si>
  <si>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</si>
  <si>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</si>
  <si>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</si>
  <si>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</si>
  <si>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</si>
  <si>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</si>
  <si>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</si>
  <si>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</si>
  <si>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</si>
  <si>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</si>
  <si>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</si>
  <si>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</si>
  <si>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</si>
  <si>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</si>
  <si>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</si>
  <si>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</si>
  <si>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</si>
  <si>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</si>
  <si>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</si>
  <si>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</si>
  <si>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</si>
  <si>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</si>
  <si>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</si>
  <si>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</si>
  <si>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</si>
  <si>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</si>
  <si>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</si>
  <si>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</si>
  <si>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</si>
  <si>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</si>
  <si>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</si>
  <si>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</si>
  <si>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</si>
  <si>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</si>
  <si>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</si>
  <si>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</si>
  <si>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</si>
  <si>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</si>
  <si>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</si>
  <si>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</si>
  <si>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</si>
  <si>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</si>
  <si>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</si>
  <si>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</si>
  <si>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</si>
  <si>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</si>
  <si>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</si>
  <si>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</si>
  <si>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</si>
  <si>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</si>
  <si>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</si>
  <si>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</si>
  <si>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</si>
  <si>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</si>
  <si>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</si>
  <si>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</si>
  <si>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</si>
  <si>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</si>
  <si>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</si>
  <si>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</si>
  <si>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</si>
  <si>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</si>
  <si>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</si>
  <si>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</si>
  <si>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</si>
  <si>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</si>
  <si>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</si>
  <si>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</si>
  <si>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</si>
  <si>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</si>
  <si>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</si>
  <si>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</si>
  <si>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</si>
  <si>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</si>
  <si>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</si>
  <si>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</si>
  <si>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</si>
  <si>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</si>
  <si>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</si>
  <si>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</si>
  <si>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</si>
  <si>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</si>
  <si>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</si>
  <si>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</si>
  <si>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</si>
  <si>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</si>
  <si>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</si>
  <si>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</si>
  <si>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</si>
  <si>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</si>
  <si>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</si>
  <si>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</si>
  <si>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</si>
  <si>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</si>
  <si>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</si>
  <si>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</si>
  <si>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</si>
  <si>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</si>
  <si>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</si>
  <si>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</si>
  <si>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</si>
  <si>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</si>
  <si>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</si>
  <si>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</si>
  <si>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</si>
  <si>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</si>
  <si>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</si>
  <si>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</si>
  <si>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</si>
  <si>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</si>
  <si>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</si>
  <si>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</si>
  <si>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</si>
  <si>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</si>
  <si>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</si>
  <si>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</si>
  <si>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</si>
  <si>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</si>
  <si>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</si>
  <si>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</si>
  <si>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</si>
  <si>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</si>
  <si>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</si>
  <si>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</si>
  <si>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</si>
  <si>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</si>
  <si>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</si>
  <si>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</si>
  <si>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</si>
  <si>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</si>
  <si>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</si>
  <si>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</si>
  <si>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</si>
  <si>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</si>
  <si>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</si>
  <si>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</si>
  <si>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</si>
  <si>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</si>
  <si>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</si>
  <si>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</si>
  <si>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</si>
  <si>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</si>
  <si>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</si>
  <si>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</si>
  <si>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</si>
  <si>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</si>
  <si>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</si>
  <si>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</si>
  <si>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</si>
  <si>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</si>
  <si>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</si>
  <si>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</si>
  <si>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</si>
  <si>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</si>
  <si>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</si>
  <si>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</si>
  <si>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</si>
  <si>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</si>
  <si>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</si>
  <si>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</si>
  <si>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</si>
  <si>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</si>
  <si>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</si>
  <si>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</si>
  <si>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</si>
  <si>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</si>
  <si>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</si>
  <si>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</si>
  <si>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</si>
  <si>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</si>
  <si>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</si>
  <si>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</si>
  <si>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</si>
  <si>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</si>
  <si>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</si>
  <si>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</si>
  <si>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</si>
  <si>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</si>
  <si>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</si>
  <si>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</si>
  <si>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</si>
  <si>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</si>
  <si>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</si>
  <si>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</si>
  <si>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</si>
  <si>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</si>
  <si>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</si>
  <si>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</si>
  <si>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</si>
  <si>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</si>
  <si>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</si>
  <si>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</si>
  <si>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</si>
  <si>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</si>
  <si>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</si>
  <si>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</si>
  <si>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</si>
  <si>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</si>
  <si>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</si>
  <si>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</si>
  <si>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</si>
  <si>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</si>
  <si>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</si>
  <si>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</si>
  <si>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</si>
  <si>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</si>
  <si>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</si>
  <si>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</si>
  <si>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</si>
  <si>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</si>
  <si>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</si>
  <si>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</si>
  <si>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</si>
  <si>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</si>
  <si>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</si>
  <si>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</si>
  <si>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</si>
  <si>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</si>
  <si>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</si>
  <si>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</si>
  <si>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</si>
  <si>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</si>
  <si>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</si>
  <si>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</si>
  <si>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</si>
  <si>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</si>
  <si>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</si>
  <si>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</si>
  <si>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</si>
  <si>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</si>
  <si>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</si>
  <si>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</si>
  <si>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</si>
  <si>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</si>
  <si>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</si>
  <si>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</si>
  <si>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</si>
  <si>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</si>
  <si>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</si>
  <si>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</si>
  <si>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</si>
  <si>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</si>
  <si>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</si>
  <si>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</si>
  <si>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</si>
  <si>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</si>
  <si>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</si>
  <si>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</si>
  <si>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</si>
  <si>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</si>
  <si>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</si>
  <si>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</si>
  <si>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</si>
  <si>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</si>
  <si>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</si>
  <si>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</si>
  <si>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</si>
  <si>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</si>
  <si>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</si>
  <si>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</si>
  <si>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</si>
  <si>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</si>
  <si>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</si>
  <si>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</si>
  <si>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</si>
  <si>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</si>
  <si>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</si>
  <si>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</si>
  <si>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</si>
  <si>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</si>
  <si>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</si>
  <si>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</si>
  <si>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</si>
  <si>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</si>
  <si>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</si>
  <si>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</si>
  <si>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</si>
  <si>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</si>
  <si>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</si>
  <si>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</si>
  <si>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</si>
  <si>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</si>
  <si>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</si>
  <si>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</si>
  <si>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</si>
  <si>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</si>
  <si>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</si>
  <si>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</si>
  <si>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</si>
  <si>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</si>
  <si>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</si>
  <si>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</si>
  <si>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</si>
  <si>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</si>
  <si>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</si>
  <si>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</si>
  <si>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</si>
  <si>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</si>
  <si>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</si>
  <si>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</si>
  <si>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</si>
  <si>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</si>
  <si>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</si>
  <si>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</si>
  <si>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</si>
  <si>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</si>
  <si>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</si>
  <si>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</si>
  <si>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</si>
  <si>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</si>
  <si>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</si>
  <si>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</si>
  <si>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</si>
  <si>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</si>
  <si>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</si>
  <si>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</si>
  <si>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</si>
  <si>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</si>
  <si>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</si>
  <si>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</si>
  <si>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</si>
  <si>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</si>
  <si>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</si>
  <si>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</si>
  <si>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</si>
  <si>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</si>
  <si>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</si>
  <si>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</si>
  <si>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</si>
  <si>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</si>
  <si>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</si>
  <si>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</si>
  <si>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</si>
  <si>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</si>
  <si>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</si>
  <si>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</si>
  <si>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</si>
  <si>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</si>
  <si>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</si>
  <si>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</si>
  <si>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</si>
  <si>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</si>
  <si>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</si>
  <si>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</si>
  <si>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</si>
  <si>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</si>
  <si>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</si>
  <si>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</si>
  <si>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</si>
  <si>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</si>
  <si>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</si>
  <si>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</si>
  <si>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</si>
  <si>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</si>
  <si>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</si>
  <si>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</si>
  <si>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</si>
  <si>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</si>
  <si>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</si>
  <si>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</si>
  <si>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</si>
  <si>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</si>
  <si>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</si>
  <si>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</si>
  <si>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</si>
  <si>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</si>
  <si>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</si>
  <si>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</si>
  <si>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</si>
  <si>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</si>
  <si>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</si>
  <si>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</si>
  <si>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</si>
  <si>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</si>
  <si>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</si>
  <si>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</si>
  <si>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</si>
  <si>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</si>
  <si>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</si>
  <si>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</si>
  <si>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</si>
  <si>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</si>
  <si>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</si>
  <si>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</si>
  <si>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</si>
  <si>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</si>
  <si>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</si>
  <si>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</si>
  <si>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</si>
  <si>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</si>
  <si>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</si>
  <si>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</si>
  <si>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</si>
  <si>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</si>
  <si>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</si>
  <si>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</si>
  <si>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</si>
  <si>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</si>
  <si>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</si>
  <si>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</si>
  <si>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</si>
  <si>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</si>
  <si>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</si>
  <si>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</si>
  <si>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</si>
  <si>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</si>
  <si>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</si>
  <si>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</si>
  <si>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</si>
  <si>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</si>
  <si>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</si>
  <si>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</si>
  <si>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</si>
  <si>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</si>
  <si>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</si>
  <si>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</si>
  <si>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</si>
  <si>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</si>
  <si>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</si>
  <si>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</si>
  <si>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</si>
  <si>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</si>
  <si>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</si>
  <si>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</si>
  <si>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</si>
  <si>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</si>
  <si>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</si>
  <si>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</si>
  <si>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</si>
  <si>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</si>
  <si>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</si>
  <si>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</si>
  <si>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</si>
  <si>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</si>
  <si>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</si>
  <si>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</si>
  <si>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</si>
  <si>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</si>
  <si>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</si>
  <si>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</si>
  <si>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</si>
  <si>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</si>
  <si>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</si>
  <si>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</si>
  <si>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</si>
  <si>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</si>
  <si>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</si>
  <si>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</si>
  <si>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</si>
  <si>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</si>
  <si>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</si>
  <si>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</si>
  <si>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</si>
  <si>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</si>
  <si>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</si>
  <si>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</si>
  <si>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</si>
  <si>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</si>
  <si>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</si>
  <si>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</si>
  <si>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</si>
  <si>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</si>
  <si>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</si>
  <si>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</si>
  <si>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</si>
  <si>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</si>
  <si>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</si>
  <si>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</si>
  <si>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</si>
  <si>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</si>
  <si>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</si>
  <si>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</si>
  <si>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</si>
  <si>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</si>
  <si>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</si>
  <si>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</si>
  <si>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</si>
  <si>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</si>
  <si>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</si>
  <si>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</si>
  <si>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</si>
  <si>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</si>
  <si>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</si>
  <si>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</si>
  <si>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</si>
  <si>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</si>
  <si>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</si>
  <si>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</si>
  <si>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</si>
  <si>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</si>
  <si>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</si>
  <si>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</si>
  <si>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</si>
  <si>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</si>
  <si>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</si>
  <si>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</si>
  <si>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</si>
  <si>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</si>
  <si>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</si>
  <si>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</si>
  <si>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</si>
  <si>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</si>
  <si>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</si>
  <si>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</si>
  <si>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</si>
  <si>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</si>
  <si>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</si>
  <si>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</si>
  <si>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</si>
  <si>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</si>
  <si>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</si>
  <si>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</si>
  <si>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</si>
  <si>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</si>
  <si>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</si>
  <si>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</si>
  <si>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</si>
  <si>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</si>
  <si>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</si>
  <si>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</si>
  <si>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</si>
  <si>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</si>
  <si>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</si>
  <si>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</si>
  <si>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</si>
  <si>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</si>
  <si>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</si>
  <si>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</si>
  <si>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</si>
  <si>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</si>
  <si>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</si>
  <si>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</si>
  <si>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</si>
  <si>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</si>
  <si>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</si>
  <si>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</si>
  <si>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</si>
  <si>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</si>
  <si>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</si>
  <si>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</si>
  <si>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</si>
  <si>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</si>
  <si>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</si>
  <si>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</si>
  <si>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</si>
  <si>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</si>
  <si>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</si>
  <si>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</si>
  <si>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</si>
  <si>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</si>
  <si>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</si>
  <si>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</si>
  <si>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</si>
  <si>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</si>
  <si>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</si>
  <si>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</si>
  <si>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</si>
  <si>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</si>
  <si>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</si>
  <si>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</si>
  <si>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</si>
  <si>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</si>
  <si>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</si>
  <si>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</si>
  <si>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</si>
  <si>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</si>
  <si>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</si>
  <si>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</si>
  <si>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</si>
  <si>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</si>
  <si>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</si>
  <si>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</si>
  <si>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</si>
  <si>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</si>
  <si>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</si>
  <si>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</si>
  <si>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</si>
  <si>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</si>
  <si>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</si>
  <si>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</si>
  <si>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</si>
  <si>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</si>
  <si>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</si>
  <si>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</si>
  <si>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</si>
  <si>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</si>
  <si>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</si>
  <si>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</si>
  <si>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</si>
  <si>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</si>
  <si>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</si>
  <si>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</si>
  <si>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</si>
  <si>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</si>
  <si>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</si>
  <si>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</si>
  <si>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</si>
  <si>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</si>
  <si>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</si>
  <si>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</si>
  <si>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</si>
  <si>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</si>
  <si>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</si>
  <si>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</si>
  <si>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</si>
  <si>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</si>
  <si>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</si>
  <si>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</si>
  <si>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</si>
  <si>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</si>
  <si>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</si>
  <si>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</si>
  <si>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</si>
  <si>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</si>
  <si>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</si>
  <si>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</si>
  <si>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</si>
  <si>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</si>
  <si>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</si>
  <si>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</si>
  <si>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</si>
  <si>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</si>
  <si>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</si>
  <si>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</si>
  <si>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</si>
  <si>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</si>
  <si>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</si>
  <si>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</si>
  <si>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</si>
  <si>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</si>
  <si>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</si>
  <si>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</si>
  <si>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</si>
  <si>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</si>
  <si>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</si>
  <si>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</si>
  <si>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</si>
  <si>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</si>
  <si>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</si>
  <si>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</si>
  <si>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</si>
  <si>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</si>
  <si>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</si>
  <si>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</si>
  <si>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</si>
  <si>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</si>
  <si>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</si>
  <si>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</si>
  <si>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</si>
  <si>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</si>
  <si>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</si>
  <si>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</si>
  <si>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</si>
  <si>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</si>
  <si>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</si>
  <si>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</si>
  <si>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</si>
  <si>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</si>
  <si>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</si>
  <si>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</si>
  <si>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</si>
  <si>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</si>
  <si>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</si>
  <si>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</si>
  <si>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</si>
  <si>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</si>
  <si>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</si>
  <si>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</si>
  <si>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</si>
  <si>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</si>
  <si>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</si>
  <si>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</si>
  <si>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</si>
  <si>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</si>
  <si>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</si>
  <si>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</si>
  <si>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</si>
  <si>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</si>
  <si>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</si>
  <si>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</si>
  <si>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</si>
  <si>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</si>
  <si>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</si>
  <si>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</si>
  <si>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</si>
  <si>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</si>
  <si>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</si>
  <si>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</si>
  <si>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</si>
  <si>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</si>
  <si>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</si>
  <si>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</si>
  <si>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</si>
  <si>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</si>
  <si>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</si>
  <si>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</si>
  <si>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</si>
  <si>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</si>
  <si>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</si>
  <si>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</si>
  <si>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</si>
  <si>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</si>
  <si>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</si>
  <si>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</si>
  <si>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</si>
  <si>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</si>
  <si>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</si>
  <si>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</si>
  <si>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</si>
  <si>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</si>
  <si>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</si>
  <si>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</si>
  <si>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</si>
  <si>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</si>
  <si>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</si>
  <si>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</si>
  <si>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</si>
  <si>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</si>
  <si>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</si>
  <si>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</si>
  <si>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</si>
  <si>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</si>
  <si>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</si>
  <si>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</si>
  <si>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</si>
  <si>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</si>
  <si>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</si>
  <si>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</si>
  <si>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</si>
  <si>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</si>
  <si>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</si>
  <si>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</si>
  <si>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</si>
  <si>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</si>
  <si>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</si>
  <si>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</si>
  <si>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</si>
  <si>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</si>
  <si>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</si>
  <si>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</si>
  <si>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</si>
  <si>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</si>
  <si>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</si>
  <si>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</si>
  <si>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</si>
  <si>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</si>
  <si>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</si>
  <si>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</si>
  <si>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</si>
  <si>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</si>
  <si>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</si>
  <si>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</si>
  <si>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</si>
  <si>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</si>
  <si>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</si>
  <si>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</si>
  <si>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</si>
  <si>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</si>
  <si>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</si>
  <si>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</si>
  <si>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</si>
  <si>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</si>
  <si>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</si>
  <si>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</si>
  <si>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</si>
  <si>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</si>
  <si>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</si>
  <si>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</si>
  <si>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</si>
  <si>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</si>
  <si>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</si>
  <si>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</si>
  <si>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</si>
  <si>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</si>
  <si>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</si>
  <si>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</si>
  <si>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</si>
  <si>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</si>
  <si>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</si>
  <si>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</si>
  <si>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</si>
  <si>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</si>
  <si>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</si>
  <si>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</si>
  <si>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</si>
  <si>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</si>
  <si>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</si>
  <si>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</si>
  <si>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</si>
  <si>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</si>
  <si>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</si>
  <si>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</si>
  <si>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</si>
  <si>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</si>
  <si>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</si>
  <si>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</si>
  <si>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</si>
  <si>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</si>
  <si>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</si>
  <si>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</si>
  <si>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</si>
  <si>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</si>
  <si>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</si>
  <si>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</si>
  <si>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</si>
  <si>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</si>
  <si>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</si>
  <si>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</si>
  <si>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</si>
  <si>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</si>
  <si>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</si>
  <si>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</si>
  <si>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</si>
  <si>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</si>
  <si>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</si>
  <si>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</si>
  <si>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</si>
  <si>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</si>
  <si>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</si>
  <si>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</si>
  <si>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</si>
  <si>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</si>
  <si>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</si>
  <si>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</si>
  <si>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</si>
  <si>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</si>
  <si>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</si>
  <si>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</si>
  <si>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</si>
  <si>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</si>
  <si>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</si>
  <si>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</si>
  <si>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</si>
  <si>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</si>
  <si>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</si>
  <si>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</si>
  <si>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</si>
  <si>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</si>
  <si>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</si>
  <si>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</si>
  <si>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</si>
  <si>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</si>
  <si>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</si>
  <si>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</si>
  <si>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</si>
  <si>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</si>
  <si>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</si>
  <si>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</si>
  <si>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</si>
  <si>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</si>
  <si>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</si>
  <si>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</si>
  <si>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</si>
  <si>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</si>
  <si>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</si>
  <si>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</si>
  <si>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</si>
  <si>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</si>
  <si>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</si>
  <si>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</si>
  <si>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</si>
  <si>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</si>
  <si>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</si>
  <si>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</si>
  <si>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</si>
  <si>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</si>
  <si>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</si>
  <si>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</si>
  <si>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</si>
  <si>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</si>
  <si>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</si>
  <si>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</si>
  <si>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</si>
  <si>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</si>
  <si>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</si>
  <si>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</si>
  <si>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</si>
  <si>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</si>
  <si>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</si>
  <si>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</si>
  <si>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</si>
  <si>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</si>
  <si>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</si>
  <si>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</si>
  <si>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</si>
  <si>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</si>
  <si>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</si>
  <si>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</si>
  <si>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</si>
  <si>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</si>
  <si>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</si>
  <si>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</si>
  <si>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</si>
  <si>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</si>
  <si>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</si>
  <si>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</si>
  <si>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</si>
  <si>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</si>
  <si>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</si>
  <si>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</si>
  <si>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</si>
  <si>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</si>
  <si>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</si>
  <si>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</si>
  <si>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</si>
  <si>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</si>
  <si>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</si>
  <si>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</si>
  <si>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</si>
  <si>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</si>
  <si>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</si>
  <si>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</si>
  <si>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</si>
  <si>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</si>
  <si>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</si>
  <si>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</si>
  <si>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</si>
  <si>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</si>
  <si>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</si>
  <si>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</si>
  <si>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</si>
  <si>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</si>
  <si>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</si>
  <si>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</si>
  <si>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</si>
  <si>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</si>
  <si>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</si>
  <si>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</si>
  <si>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</si>
  <si>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</si>
  <si>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</si>
  <si>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</si>
  <si>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</si>
  <si>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</si>
  <si>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</si>
  <si>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</si>
  <si>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</si>
  <si>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</si>
  <si>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</si>
  <si>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</si>
  <si>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</si>
  <si>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</si>
  <si>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</si>
  <si>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</si>
  <si>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</si>
  <si>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</si>
  <si>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</si>
  <si>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</si>
  <si>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</si>
  <si>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</si>
  <si>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</si>
  <si>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</si>
  <si>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</si>
  <si>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</si>
  <si>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</si>
  <si>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</si>
  <si>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</si>
  <si>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</si>
  <si>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</si>
  <si>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</si>
  <si>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</si>
  <si>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</si>
  <si>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</si>
  <si>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</si>
  <si>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</si>
  <si>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</si>
  <si>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</si>
  <si>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</si>
  <si>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</si>
  <si>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</si>
  <si>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</si>
  <si>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</si>
  <si>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</si>
  <si>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</si>
  <si>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</si>
  <si>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</si>
  <si>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</si>
  <si>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</si>
  <si>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</si>
  <si>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</si>
  <si>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</si>
  <si>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</si>
  <si>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</si>
  <si>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</si>
  <si>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</si>
  <si>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</si>
  <si>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</si>
  <si>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</si>
  <si>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</si>
  <si>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</si>
  <si>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</si>
  <si>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</si>
  <si>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</si>
  <si>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</si>
  <si>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</si>
  <si>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</si>
  <si>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</si>
  <si>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</si>
  <si>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</si>
  <si>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</si>
  <si>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</si>
  <si>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</si>
  <si>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</si>
  <si>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</si>
  <si>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</si>
  <si>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</si>
  <si>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</si>
  <si>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</si>
  <si>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</si>
  <si>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</si>
  <si>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</si>
  <si>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</si>
  <si>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</si>
  <si>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</si>
  <si>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</si>
  <si>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</si>
  <si>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</si>
  <si>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</si>
  <si>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</si>
  <si>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</si>
  <si>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</si>
  <si>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</si>
  <si>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</si>
  <si>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</si>
  <si>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</si>
  <si>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</si>
  <si>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</si>
  <si>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</si>
  <si>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</si>
  <si>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</si>
  <si>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</si>
  <si>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</si>
  <si>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</si>
  <si>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</si>
  <si>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</si>
  <si>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</si>
  <si>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</si>
  <si>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</si>
  <si>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</si>
  <si>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</si>
  <si>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</si>
  <si>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</si>
  <si>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</si>
  <si>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</si>
  <si>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</si>
  <si>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</si>
  <si>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</si>
  <si>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</si>
  <si>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</si>
  <si>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</si>
  <si>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</si>
  <si>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</si>
  <si>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</si>
  <si>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</si>
  <si>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</si>
  <si>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</si>
  <si>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</si>
  <si>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</si>
  <si>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</si>
  <si>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</si>
  <si>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</si>
  <si>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</si>
  <si>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</si>
  <si>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</si>
  <si>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</si>
  <si>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</si>
  <si>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</si>
  <si>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</si>
  <si>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</si>
  <si>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</si>
  <si>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</si>
  <si>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</si>
  <si>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</si>
  <si>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</si>
  <si>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</si>
  <si>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</si>
  <si>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</si>
  <si>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</si>
  <si>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</si>
  <si>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</si>
  <si>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</si>
  <si>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</si>
  <si>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</si>
  <si>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</si>
  <si>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</si>
  <si>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</si>
  <si>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</si>
  <si>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</si>
  <si>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</si>
  <si>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</si>
  <si>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</si>
  <si>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</si>
  <si>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</si>
  <si>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</si>
  <si>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</si>
  <si>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</si>
  <si>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</si>
  <si>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</si>
  <si>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</si>
  <si>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</si>
  <si>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</si>
  <si>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</si>
  <si>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</si>
  <si>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</si>
  <si>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</si>
  <si>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</si>
  <si>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</si>
  <si>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</si>
  <si>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</si>
  <si>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</si>
  <si>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</si>
  <si>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</si>
  <si>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</si>
  <si>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</si>
  <si>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</si>
  <si>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</si>
  <si>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</si>
  <si>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</si>
  <si>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</si>
  <si>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</si>
  <si>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</si>
  <si>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</si>
  <si>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</si>
  <si>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</si>
  <si>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</si>
  <si>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</si>
  <si>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</si>
  <si>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</si>
  <si>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</si>
  <si>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</si>
  <si>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</si>
  <si>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</si>
  <si>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</si>
  <si>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</si>
  <si>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</si>
  <si>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</si>
  <si>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</si>
  <si>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</si>
  <si>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</si>
  <si>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</si>
  <si>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</si>
  <si>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</si>
  <si>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</si>
  <si>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</si>
  <si>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</si>
  <si>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</si>
  <si>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</si>
  <si>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</si>
  <si>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</si>
  <si>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</si>
  <si>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</si>
  <si>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</si>
  <si>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</si>
  <si>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</si>
  <si>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</si>
  <si>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</si>
  <si>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</si>
  <si>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</si>
  <si>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</si>
  <si>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</si>
  <si>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</si>
  <si>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</si>
  <si>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</si>
  <si>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</si>
  <si>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</si>
  <si>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</si>
  <si>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</si>
  <si>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</si>
  <si>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</si>
  <si>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</si>
  <si>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</si>
  <si>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</si>
  <si>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</si>
  <si>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</si>
  <si>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</si>
  <si>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</si>
  <si>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</si>
  <si>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</si>
  <si>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</si>
  <si>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</si>
  <si>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</si>
  <si>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</si>
  <si>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</si>
  <si>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</si>
  <si>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</si>
  <si>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</si>
  <si>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</si>
  <si>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</si>
  <si>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</si>
  <si>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</si>
  <si>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</si>
  <si>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</si>
  <si>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</si>
  <si>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</si>
  <si>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</si>
  <si>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</si>
  <si>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</si>
  <si>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</si>
  <si>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</si>
  <si>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</si>
  <si>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</si>
  <si>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</si>
  <si>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</si>
  <si>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</si>
  <si>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</si>
  <si>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</si>
  <si>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</si>
  <si>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</si>
  <si>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</si>
  <si>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</si>
  <si>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</si>
  <si>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</si>
  <si>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</si>
  <si>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</si>
  <si>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</si>
  <si>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</si>
  <si>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</si>
  <si>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</si>
  <si>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</si>
  <si>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</si>
  <si>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</si>
  <si>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</si>
  <si>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</si>
  <si>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</si>
  <si>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</si>
  <si>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</si>
  <si>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</si>
  <si>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</si>
  <si>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</si>
  <si>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</si>
  <si>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</si>
  <si>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</si>
  <si>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</si>
  <si>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</si>
  <si>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</si>
  <si>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</si>
  <si>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</si>
  <si>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</si>
  <si>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</si>
  <si>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</si>
  <si>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</si>
  <si>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</si>
  <si>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</si>
  <si>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</si>
  <si>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</si>
  <si>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</si>
  <si>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</si>
  <si>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</si>
  <si>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</si>
  <si>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</si>
  <si>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</si>
  <si>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</si>
  <si>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</si>
  <si>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</si>
  <si>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</si>
  <si>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</si>
  <si>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</si>
  <si>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</si>
  <si>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</si>
  <si>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</si>
  <si>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</si>
  <si>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</si>
  <si>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</si>
  <si>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</si>
  <si>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</si>
  <si>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</si>
  <si>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</si>
  <si>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</si>
  <si>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</si>
  <si>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</si>
  <si>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</si>
  <si>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</si>
  <si>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</si>
  <si>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</si>
  <si>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</si>
  <si>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</si>
  <si>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</si>
  <si>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</si>
  <si>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</si>
  <si>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</si>
  <si>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</si>
  <si>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</si>
  <si>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</si>
  <si>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</si>
  <si>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</si>
  <si>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</si>
  <si>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</si>
  <si>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</si>
  <si>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</si>
  <si>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</si>
  <si>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</si>
  <si>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</si>
  <si>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</si>
  <si>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</si>
  <si>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</si>
  <si>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</si>
  <si>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</si>
  <si>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</si>
  <si>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</si>
  <si>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</si>
  <si>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</si>
  <si>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</si>
  <si>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</si>
  <si>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</si>
  <si>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</si>
  <si>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</si>
  <si>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</si>
  <si>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</si>
  <si>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</si>
  <si>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</si>
  <si>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</si>
  <si>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</si>
  <si>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</si>
  <si>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</si>
  <si>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</si>
  <si>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</si>
  <si>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</si>
  <si>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</si>
  <si>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</si>
  <si>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</si>
  <si>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</si>
  <si>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</si>
  <si>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</si>
  <si>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</si>
  <si>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</si>
  <si>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</si>
  <si>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</si>
  <si>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</si>
  <si>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</si>
  <si>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</si>
  <si>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</si>
  <si>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</si>
  <si>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</si>
  <si>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</si>
  <si>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</si>
  <si>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</si>
  <si>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</si>
  <si>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</si>
  <si>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</si>
  <si>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</si>
  <si>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</si>
  <si>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</si>
  <si>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</si>
  <si>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</si>
  <si>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</si>
  <si>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</si>
  <si>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</si>
  <si>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</si>
  <si>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</si>
  <si>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</si>
  <si>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</si>
  <si>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</si>
  <si>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</si>
  <si>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</si>
  <si>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</si>
  <si>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</si>
  <si>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</si>
  <si>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</si>
  <si>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</si>
  <si>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</si>
  <si>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</si>
  <si>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</si>
  <si>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</si>
  <si>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</si>
  <si>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</si>
  <si>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</si>
  <si>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</si>
  <si>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</si>
  <si>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</si>
  <si>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</si>
  <si>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</si>
  <si>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</si>
  <si>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</si>
  <si>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</si>
  <si>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</si>
  <si>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</si>
  <si>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</si>
  <si>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</si>
  <si>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</si>
  <si>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</si>
  <si>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</si>
  <si>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</si>
  <si>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</si>
  <si>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</si>
  <si>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</si>
  <si>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</si>
  <si>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</si>
  <si>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</si>
  <si>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</si>
  <si>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</si>
  <si>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</si>
  <si>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</si>
  <si>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</si>
  <si>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</si>
  <si>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</si>
  <si>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</si>
  <si>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</si>
  <si>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</si>
  <si>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</si>
  <si>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</si>
  <si>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</si>
  <si>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</si>
  <si>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</si>
  <si>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</si>
  <si>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</si>
  <si>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</si>
  <si>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</si>
  <si>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</si>
  <si>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</si>
  <si>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</si>
  <si>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</si>
  <si>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</si>
  <si>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</si>
  <si>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</si>
  <si>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</si>
  <si>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</si>
  <si>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</si>
  <si>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</si>
  <si>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</si>
  <si>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</si>
  <si>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</si>
  <si>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</si>
  <si>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</si>
  <si>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</si>
  <si>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</si>
  <si>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</si>
  <si>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</si>
  <si>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</si>
  <si>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</si>
  <si>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</si>
  <si>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</si>
  <si>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</si>
  <si>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</si>
  <si>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</si>
  <si>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</si>
  <si>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</si>
  <si>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</si>
  <si>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</si>
  <si>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</si>
  <si>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</si>
  <si>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</si>
  <si>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</si>
  <si>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</si>
  <si>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</si>
  <si>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</si>
  <si>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</si>
  <si>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</si>
  <si>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</si>
  <si>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</si>
  <si>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</si>
  <si>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</si>
  <si>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</si>
  <si>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</si>
  <si>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</si>
  <si>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</si>
  <si>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</si>
  <si>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</si>
  <si>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</si>
  <si>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</si>
  <si>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</si>
  <si>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</si>
  <si>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</si>
  <si>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</si>
  <si>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</si>
  <si>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</si>
  <si>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</si>
  <si>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</si>
  <si>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</si>
  <si>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</si>
  <si>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</si>
  <si>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</si>
  <si>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</si>
  <si>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</si>
  <si>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</si>
  <si>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</si>
  <si>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</si>
  <si>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</si>
  <si>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</si>
  <si>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</si>
  <si>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</si>
  <si>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</si>
  <si>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</si>
  <si>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</si>
  <si>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</si>
  <si>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</si>
  <si>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</si>
  <si>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</si>
  <si>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</si>
  <si>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</si>
  <si>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</si>
  <si>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</si>
  <si>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</si>
  <si>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</si>
  <si>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</si>
  <si>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</si>
  <si>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</si>
  <si>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</si>
  <si>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</si>
  <si>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</si>
  <si>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</si>
  <si>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</si>
  <si>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</si>
  <si>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</si>
  <si>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</si>
  <si>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</si>
  <si>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</si>
  <si>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</si>
  <si>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</si>
  <si>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</si>
  <si>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</si>
  <si>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</si>
  <si>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</si>
  <si>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</si>
  <si>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</si>
  <si>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</si>
  <si>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</si>
  <si>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</si>
  <si>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</si>
  <si>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</si>
  <si>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</si>
  <si>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</si>
  <si>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</si>
  <si>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</si>
  <si>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</si>
  <si>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</si>
  <si>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</si>
  <si>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</si>
  <si>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</si>
  <si>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</si>
  <si>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</si>
  <si>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</si>
  <si>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</si>
  <si>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</si>
  <si>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</si>
  <si>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</si>
  <si>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</si>
  <si>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</si>
  <si>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</si>
  <si>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</si>
  <si>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</si>
  <si>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</si>
  <si>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</si>
  <si>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</si>
  <si>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</si>
  <si>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</si>
  <si>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</si>
  <si>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</si>
  <si>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</si>
  <si>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</si>
  <si>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</si>
  <si>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</si>
  <si>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</si>
  <si>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</si>
  <si>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</si>
  <si>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</si>
  <si>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</si>
  <si>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</si>
  <si>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</si>
  <si>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</si>
  <si>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</si>
  <si>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</si>
  <si>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</si>
  <si>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</si>
  <si>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</si>
  <si>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</si>
  <si>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</si>
  <si>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</si>
  <si>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</si>
  <si>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</si>
  <si>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</si>
  <si>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</si>
  <si>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</si>
  <si>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</si>
  <si>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</si>
  <si>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</si>
  <si>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</si>
  <si>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</si>
  <si>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</si>
  <si>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</si>
  <si>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</si>
  <si>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</si>
  <si>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</si>
  <si>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</si>
  <si>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</si>
  <si>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</si>
  <si>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</si>
  <si>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</si>
  <si>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</si>
  <si>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</si>
  <si>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</si>
  <si>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</si>
  <si>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</si>
  <si>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</si>
  <si>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</si>
  <si>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</si>
  <si>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</si>
  <si>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</si>
  <si>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</si>
  <si>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</si>
  <si>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</si>
  <si>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</si>
  <si>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</si>
  <si>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</si>
  <si>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</si>
  <si>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</si>
  <si>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</si>
  <si>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</si>
  <si>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</si>
  <si>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</si>
  <si>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</si>
  <si>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</si>
  <si>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</si>
  <si>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</si>
  <si>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</si>
  <si>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</si>
  <si>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</si>
  <si>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</si>
  <si>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</si>
  <si>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</si>
  <si>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</si>
  <si>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</si>
  <si>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</si>
  <si>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</si>
  <si>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</si>
  <si>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</si>
  <si>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</si>
  <si>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</si>
  <si>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</si>
  <si>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</si>
  <si>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</si>
  <si>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</si>
  <si>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</si>
  <si>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</si>
  <si>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</si>
  <si>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</si>
  <si>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</si>
  <si>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</si>
  <si>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</si>
  <si>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</si>
  <si>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</si>
  <si>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</si>
  <si>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</si>
  <si>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</si>
  <si>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</si>
  <si>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</si>
  <si>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</si>
  <si>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</si>
  <si>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</si>
  <si>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</si>
  <si>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</si>
  <si>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</si>
  <si>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</si>
  <si>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</si>
  <si>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</si>
  <si>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</si>
  <si>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</si>
  <si>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</si>
  <si>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</si>
  <si>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</si>
  <si>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</si>
  <si>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</si>
  <si>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</si>
  <si>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</si>
  <si>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</si>
  <si>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</si>
  <si>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</si>
  <si>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</si>
  <si>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</si>
  <si>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</si>
  <si>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</si>
  <si>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</si>
  <si>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</si>
  <si>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</si>
  <si>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</si>
  <si>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</si>
  <si>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</si>
  <si>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</si>
  <si>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</si>
  <si>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</si>
  <si>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</si>
  <si>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</si>
  <si>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</si>
  <si>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</si>
  <si>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</si>
  <si>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</si>
  <si>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</si>
  <si>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</si>
  <si>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</si>
  <si>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</si>
  <si>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</si>
  <si>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</si>
  <si>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</si>
  <si>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</si>
  <si>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</si>
  <si>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</si>
  <si>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</si>
  <si>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</si>
  <si>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</si>
  <si>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</si>
  <si>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</si>
  <si>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</si>
  <si>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</si>
  <si>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</si>
  <si>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</si>
  <si>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</si>
  <si>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</si>
  <si>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</si>
  <si>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</si>
  <si>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</si>
  <si>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</si>
  <si>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</si>
  <si>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</si>
  <si>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</si>
  <si>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</si>
  <si>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</si>
  <si>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</si>
  <si>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</si>
  <si>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</si>
  <si>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</si>
  <si>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</si>
  <si>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</si>
  <si>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</si>
  <si>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</si>
  <si>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</si>
  <si>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</si>
  <si>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</si>
  <si>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</si>
  <si>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</si>
  <si>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</si>
  <si>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</si>
  <si>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</si>
  <si>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</si>
  <si>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</si>
  <si>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</si>
  <si>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</si>
  <si>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</si>
  <si>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</si>
  <si>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</si>
  <si>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</si>
  <si>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</si>
  <si>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</si>
  <si>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</si>
  <si>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</si>
  <si>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</si>
  <si>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</si>
  <si>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</si>
  <si>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</si>
  <si>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</si>
  <si>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</si>
  <si>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</si>
  <si>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</si>
  <si>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</si>
  <si>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</si>
  <si>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</si>
  <si>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</si>
  <si>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</si>
  <si>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</si>
  <si>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</si>
  <si>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</si>
  <si>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</si>
  <si>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</si>
  <si>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</si>
  <si>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</si>
  <si>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</si>
  <si>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</si>
  <si>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</si>
  <si>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</si>
  <si>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</si>
  <si>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</si>
  <si>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</si>
  <si>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</si>
  <si>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</si>
  <si>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</si>
  <si>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</si>
  <si>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</si>
  <si>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</si>
  <si>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</si>
  <si>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</si>
  <si>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</si>
  <si>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</si>
  <si>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</si>
  <si>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</si>
  <si>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</si>
  <si>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</si>
  <si>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</si>
  <si>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</si>
  <si>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</si>
  <si>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</si>
  <si>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</si>
  <si>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</si>
  <si>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</si>
  <si>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</si>
  <si>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</si>
  <si>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</si>
  <si>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</si>
  <si>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</si>
  <si>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</si>
  <si>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</si>
  <si>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</si>
  <si>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</si>
  <si>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</si>
  <si>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</si>
  <si>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</si>
  <si>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</si>
  <si>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</si>
  <si>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</si>
  <si>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</si>
  <si>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</si>
  <si>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</si>
  <si>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</si>
  <si>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</si>
  <si>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</si>
  <si>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</si>
  <si>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</si>
  <si>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</si>
  <si>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</si>
  <si>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</si>
  <si>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</si>
  <si>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</si>
  <si>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</si>
  <si>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</si>
  <si>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</si>
  <si>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</si>
  <si>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</si>
  <si>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</si>
  <si>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</si>
  <si>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</si>
  <si>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</si>
  <si>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</si>
  <si>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</si>
  <si>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</si>
  <si>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</si>
  <si>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</si>
  <si>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</si>
  <si>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</si>
  <si>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</si>
  <si>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</si>
  <si>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</si>
  <si>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</si>
  <si>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</si>
  <si>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</si>
  <si>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</si>
  <si>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</si>
  <si>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</si>
  <si>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</si>
  <si>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</si>
  <si>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</si>
  <si>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</si>
  <si>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</si>
  <si>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</si>
  <si>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</si>
  <si>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</si>
  <si>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</si>
  <si>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</si>
  <si>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</si>
  <si>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</si>
  <si>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</si>
  <si>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</si>
  <si>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</si>
  <si>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</si>
  <si>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</si>
  <si>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</si>
  <si>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</si>
  <si>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</si>
  <si>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</si>
  <si>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</si>
  <si>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</si>
  <si>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</si>
  <si>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</si>
  <si>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</si>
  <si>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</si>
  <si>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</si>
  <si>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</si>
  <si>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</si>
  <si>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</si>
  <si>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</si>
  <si>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</si>
  <si>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</si>
  <si>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</si>
  <si>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</si>
  <si>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</si>
  <si>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</si>
  <si>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</si>
  <si>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</si>
  <si>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</si>
  <si>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</si>
  <si>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</si>
  <si>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</si>
  <si>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</si>
  <si>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</si>
  <si>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</si>
  <si>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</si>
  <si>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</si>
  <si>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</si>
  <si>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</si>
  <si>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</si>
  <si>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</si>
  <si>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</si>
  <si>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</si>
  <si>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</si>
  <si>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</si>
  <si>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</si>
  <si>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</si>
  <si>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</si>
  <si>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</si>
  <si>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</si>
  <si>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</si>
  <si>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</si>
  <si>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</si>
  <si>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</si>
  <si>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</si>
  <si>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</si>
  <si>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</si>
  <si>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</si>
  <si>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</si>
  <si>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</si>
  <si>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</si>
  <si>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</si>
  <si>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</si>
  <si>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</si>
  <si>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</si>
  <si>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</si>
  <si>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</si>
  <si>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</si>
  <si>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</si>
  <si>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</si>
  <si>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</si>
  <si>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</si>
  <si>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</si>
  <si>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</si>
  <si>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</si>
  <si>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</si>
  <si>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</si>
  <si>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</si>
  <si>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</si>
  <si>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</si>
  <si>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</si>
  <si>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</si>
  <si>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</si>
  <si>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</si>
  <si>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</si>
  <si>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</si>
  <si>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</si>
  <si>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</si>
  <si>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</si>
  <si>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</si>
  <si>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</si>
  <si>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</si>
  <si>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</si>
  <si>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</si>
  <si>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</si>
  <si>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</si>
  <si>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</si>
  <si>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</si>
  <si>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</si>
  <si>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</si>
  <si>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</si>
  <si>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</si>
  <si>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</si>
  <si>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</si>
  <si>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</si>
  <si>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</si>
  <si>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</si>
  <si>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</si>
  <si>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</si>
  <si>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</si>
  <si>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</si>
  <si>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</si>
  <si>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</si>
  <si>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</si>
  <si>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</si>
  <si>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</si>
  <si>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</si>
  <si>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</si>
  <si>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</si>
  <si>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</si>
  <si>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</si>
  <si>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</si>
  <si>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</si>
  <si>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</si>
  <si>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</si>
  <si>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</si>
  <si>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</si>
  <si>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</si>
  <si>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</si>
  <si>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</si>
  <si>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</si>
  <si>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</si>
  <si>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</si>
  <si>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</si>
  <si>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</si>
  <si>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</si>
  <si>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</si>
  <si>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</si>
  <si>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</si>
  <si>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</si>
  <si>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</si>
  <si>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</si>
  <si>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</si>
  <si>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</si>
  <si>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</si>
  <si>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</si>
  <si>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</si>
  <si>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</si>
  <si>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</si>
  <si>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</si>
  <si>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</si>
  <si>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</si>
  <si>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</si>
  <si>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</si>
  <si>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</si>
  <si>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</si>
  <si>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</si>
  <si>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</si>
  <si>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</si>
  <si>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</si>
  <si>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</si>
  <si>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</si>
  <si>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</si>
  <si>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</si>
  <si>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</si>
  <si>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</si>
  <si>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</si>
  <si>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</si>
  <si>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</si>
  <si>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</si>
  <si>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</si>
  <si>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</si>
  <si>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</si>
  <si>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</si>
  <si>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</si>
  <si>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</si>
  <si>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</si>
  <si>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</si>
  <si>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</si>
  <si>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</si>
  <si>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</si>
  <si>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</si>
  <si>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</si>
  <si>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</si>
  <si>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</si>
  <si>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</si>
  <si>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</si>
  <si>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</si>
  <si>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</si>
  <si>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</si>
  <si>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</si>
  <si>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</si>
  <si>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</si>
  <si>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</si>
  <si>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</si>
  <si>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</si>
  <si>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</si>
  <si>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</si>
  <si>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</si>
  <si>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</si>
  <si>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</si>
  <si>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</si>
  <si>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</si>
  <si>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</si>
  <si>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</si>
  <si>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</si>
  <si>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</si>
  <si>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</si>
  <si>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</si>
  <si>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</si>
  <si>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</si>
  <si>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</si>
  <si>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</si>
  <si>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</si>
  <si>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</si>
  <si>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</si>
  <si>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</si>
  <si>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</si>
  <si>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</si>
  <si>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</si>
  <si>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</si>
  <si>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</si>
  <si>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</si>
  <si>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</si>
  <si>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</si>
  <si>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</si>
  <si>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</si>
  <si>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</si>
  <si>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</si>
  <si>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</si>
  <si>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</si>
  <si>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</si>
  <si>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</si>
  <si>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</si>
  <si>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</si>
  <si>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</si>
  <si>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</si>
  <si>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</si>
  <si>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</si>
  <si>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</si>
  <si>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</si>
  <si>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</si>
  <si>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</si>
  <si>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</si>
  <si>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</si>
  <si>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</si>
  <si>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</si>
  <si>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</si>
  <si>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</si>
  <si>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</si>
  <si>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</si>
  <si>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</si>
  <si>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</si>
  <si>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</si>
  <si>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</si>
  <si>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</si>
  <si>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</si>
  <si>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</si>
  <si>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</si>
  <si>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</si>
  <si>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</si>
  <si>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</si>
  <si>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</si>
  <si>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</si>
  <si>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</si>
  <si>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</si>
  <si>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</si>
  <si>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</si>
  <si>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</si>
  <si>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</si>
  <si>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</si>
  <si>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</si>
  <si>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</si>
  <si>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</si>
  <si>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</si>
  <si>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</si>
  <si>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</si>
  <si>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</si>
  <si>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</si>
  <si>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</si>
  <si>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</si>
  <si>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</si>
  <si>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</si>
  <si>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</si>
  <si>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</si>
  <si>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</si>
  <si>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</si>
  <si>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</si>
  <si>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</si>
  <si>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</si>
  <si>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</si>
  <si>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</si>
  <si>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</si>
  <si>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</si>
  <si>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</si>
  <si>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</si>
  <si>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</si>
  <si>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</si>
  <si>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</si>
  <si>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</si>
  <si>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</si>
  <si>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</si>
  <si>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</si>
  <si>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</si>
  <si>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</si>
  <si>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</si>
  <si>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</si>
  <si>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</si>
  <si>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</si>
  <si>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</si>
  <si>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</si>
  <si>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</si>
  <si>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</si>
  <si>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</si>
  <si>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</si>
  <si>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</si>
  <si>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</si>
  <si>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</si>
  <si>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</si>
  <si>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</si>
  <si>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</si>
  <si>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</si>
  <si>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</si>
  <si>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</si>
  <si>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</si>
  <si>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</si>
  <si>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</si>
  <si>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</si>
  <si>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</si>
  <si>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</si>
  <si>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</si>
  <si>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</si>
  <si>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</si>
  <si>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</si>
  <si>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</si>
  <si>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</si>
  <si>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</si>
  <si>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</si>
  <si>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</si>
  <si>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</si>
  <si>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</si>
  <si>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</si>
  <si>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</si>
  <si>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</si>
  <si>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</si>
  <si>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</si>
  <si>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</si>
  <si>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</si>
  <si>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</si>
  <si>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</si>
  <si>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</si>
  <si>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</si>
  <si>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</si>
  <si>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</si>
  <si>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</si>
  <si>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</si>
  <si>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</si>
  <si>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</si>
  <si>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</si>
  <si>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</si>
  <si>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</si>
  <si>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</si>
  <si>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</si>
  <si>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</si>
  <si>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</si>
  <si>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</si>
  <si>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</si>
  <si>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</si>
  <si>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</si>
  <si>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</si>
  <si>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</si>
  <si>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</si>
  <si>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</si>
  <si>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</si>
  <si>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</si>
  <si>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</si>
  <si>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</si>
  <si>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</si>
  <si>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</si>
  <si>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</si>
  <si>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</si>
  <si>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</si>
  <si>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</si>
  <si>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</si>
  <si>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</si>
  <si>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</si>
  <si>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</si>
  <si>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</si>
  <si>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</si>
  <si>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</si>
  <si>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</si>
  <si>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</si>
  <si>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</si>
  <si>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</si>
  <si>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</si>
  <si>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</si>
  <si>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</si>
  <si>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</si>
  <si>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</si>
  <si>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</si>
  <si>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</si>
  <si>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</si>
  <si>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</si>
  <si>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</si>
  <si>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</si>
  <si>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</si>
  <si>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</si>
  <si>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</si>
  <si>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</si>
  <si>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</si>
  <si>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</si>
  <si>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</si>
  <si>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</si>
  <si>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</si>
  <si>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</si>
  <si>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</si>
  <si>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</si>
  <si>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</si>
  <si>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</si>
  <si>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</si>
  <si>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</si>
  <si>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</si>
  <si>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</si>
  <si>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</si>
  <si>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</si>
  <si>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</si>
  <si>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</si>
  <si>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</si>
  <si>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</si>
  <si>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</si>
  <si>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</si>
  <si>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</si>
  <si>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</si>
  <si>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</si>
  <si>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</si>
  <si>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</si>
  <si>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</si>
  <si>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</si>
  <si>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</si>
  <si>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</si>
  <si>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</si>
  <si>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</si>
  <si>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</si>
  <si>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</si>
  <si>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</si>
  <si>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</si>
  <si>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</si>
  <si>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</si>
  <si>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</si>
  <si>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</si>
  <si>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</si>
  <si>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</si>
  <si>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</si>
  <si>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</si>
  <si>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</si>
  <si>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</si>
  <si>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</si>
  <si>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</si>
  <si>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</si>
  <si>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</si>
  <si>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</si>
  <si>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</si>
  <si>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</si>
  <si>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</si>
  <si>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</si>
  <si>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</si>
  <si>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</si>
  <si>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</si>
  <si>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</si>
  <si>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</si>
  <si>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</si>
  <si>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</si>
  <si>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</si>
  <si>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</si>
  <si>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</si>
  <si>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</si>
  <si>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</si>
  <si>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</si>
  <si>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</si>
  <si>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</si>
  <si>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</si>
  <si>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</si>
  <si>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</si>
  <si>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</si>
  <si>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</si>
  <si>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</si>
  <si>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</si>
  <si>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</si>
  <si>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</si>
  <si>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</si>
  <si>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</si>
  <si>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</si>
  <si>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</si>
  <si>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</si>
  <si>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</si>
  <si>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</si>
  <si>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</si>
  <si>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</si>
  <si>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</si>
  <si>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</si>
  <si>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</si>
  <si>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</si>
  <si>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</si>
  <si>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</si>
  <si>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</si>
  <si>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</si>
  <si>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</si>
  <si>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</si>
  <si>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</si>
  <si>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</si>
  <si>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</si>
  <si>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</si>
  <si>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</si>
  <si>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</si>
  <si>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</si>
  <si>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</si>
  <si>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</si>
  <si>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</si>
  <si>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</si>
  <si>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</si>
  <si>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</si>
  <si>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</si>
  <si>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</si>
  <si>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</si>
  <si>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</si>
  <si>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</si>
  <si>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</si>
  <si>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</si>
  <si>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</si>
  <si>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</si>
  <si>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</si>
  <si>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</si>
  <si>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</si>
  <si>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</si>
  <si>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</si>
  <si>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</si>
  <si>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</si>
  <si>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</si>
  <si>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</si>
  <si>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</si>
  <si>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</si>
  <si>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</si>
  <si>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</si>
  <si>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</si>
  <si>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</si>
  <si>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</si>
  <si>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</si>
  <si>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</si>
  <si>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</si>
  <si>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</si>
  <si>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</si>
  <si>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</si>
  <si>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</si>
  <si>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</si>
  <si>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</si>
  <si>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</si>
  <si>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</si>
  <si>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</si>
  <si>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</si>
  <si>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</si>
  <si>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</si>
  <si>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</si>
  <si>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</si>
  <si>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</si>
  <si>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</si>
  <si>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</si>
  <si>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</si>
  <si>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</si>
  <si>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</si>
  <si>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</si>
  <si>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</si>
  <si>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</si>
  <si>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</si>
  <si>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</si>
  <si>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</si>
  <si>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</si>
  <si>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</si>
  <si>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</si>
  <si>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</si>
  <si>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</si>
  <si>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</si>
  <si>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</si>
  <si>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</si>
  <si>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</si>
  <si>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</si>
  <si>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</si>
  <si>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</si>
  <si>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</si>
  <si>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</si>
  <si>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</si>
  <si>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</si>
  <si>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</si>
  <si>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</si>
  <si>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</si>
  <si>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</si>
  <si>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</si>
  <si>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</si>
  <si>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</si>
  <si>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</si>
  <si>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</si>
  <si>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</si>
  <si>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</si>
  <si>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</si>
  <si>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</si>
  <si>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</si>
  <si>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</si>
  <si>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</si>
  <si>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</si>
  <si>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</si>
  <si>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</si>
  <si>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</si>
  <si>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</si>
  <si>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</si>
  <si>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</si>
  <si>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</si>
  <si>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</si>
  <si>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</si>
  <si>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</si>
  <si>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</si>
  <si>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</si>
  <si>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</si>
  <si>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</si>
  <si>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</si>
  <si>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</si>
  <si>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</si>
  <si>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</si>
  <si>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</si>
  <si>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</si>
  <si>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</si>
  <si>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</si>
  <si>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</si>
  <si>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</si>
  <si>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</si>
  <si>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</si>
  <si>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</si>
  <si>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</si>
  <si>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</si>
  <si>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</si>
  <si>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</si>
  <si>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</si>
  <si>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</si>
  <si>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</si>
  <si>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</si>
  <si>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</si>
  <si>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</si>
  <si>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</si>
  <si>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</si>
  <si>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</si>
  <si>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</si>
  <si>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</si>
  <si>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</si>
  <si>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</si>
  <si>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</si>
  <si>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</si>
  <si>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</si>
  <si>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</si>
  <si>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</si>
  <si>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</si>
  <si>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</si>
  <si>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</si>
  <si>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</si>
  <si>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</si>
  <si>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</si>
  <si>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</si>
  <si>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</si>
  <si>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</si>
  <si>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</si>
  <si>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</si>
  <si>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</si>
  <si>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</si>
  <si>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</si>
  <si>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</si>
  <si>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</si>
  <si>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</si>
  <si>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</si>
  <si>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</si>
  <si>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</si>
  <si>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</si>
  <si>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</si>
  <si>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</si>
  <si>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</si>
  <si>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</si>
  <si>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</si>
  <si>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</si>
  <si>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</si>
  <si>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</si>
  <si>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</si>
  <si>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</si>
  <si>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</si>
  <si>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</si>
  <si>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</si>
  <si>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</si>
  <si>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</si>
  <si>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</si>
  <si>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</si>
  <si>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</si>
  <si>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</si>
  <si>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</si>
  <si>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</si>
  <si>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</si>
  <si>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</si>
  <si>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</si>
  <si>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</si>
  <si>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</si>
  <si>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</si>
  <si>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</si>
  <si>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</si>
  <si>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</si>
  <si>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</si>
  <si>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</si>
  <si>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</si>
  <si>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</si>
  <si>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</si>
  <si>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</si>
  <si>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</si>
  <si>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</si>
  <si>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</si>
  <si>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</si>
  <si>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</si>
  <si>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</si>
  <si>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</si>
  <si>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</si>
  <si>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</si>
  <si>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</si>
  <si>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</si>
  <si>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</si>
  <si>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</si>
  <si>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</si>
  <si>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</si>
  <si>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</si>
  <si>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</si>
  <si>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</si>
  <si>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</si>
  <si>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</si>
  <si>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</si>
  <si>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</si>
  <si>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</si>
  <si>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</si>
  <si>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</si>
  <si>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</si>
  <si>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</si>
  <si>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</si>
  <si>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</si>
  <si>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</si>
  <si>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</si>
  <si>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</si>
  <si>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</si>
  <si>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</si>
  <si>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</si>
  <si>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</si>
  <si>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</si>
  <si>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</si>
  <si>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</si>
  <si>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</si>
  <si>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</si>
  <si>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</si>
  <si>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</si>
  <si>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</si>
  <si>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</si>
  <si>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</si>
  <si>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</si>
  <si>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</si>
  <si>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</si>
  <si>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</si>
  <si>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</si>
  <si>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</si>
  <si>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</si>
  <si>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</si>
  <si>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</si>
  <si>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</si>
  <si>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</si>
  <si>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</si>
  <si>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</si>
  <si>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</si>
  <si>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</si>
  <si>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</si>
  <si>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</si>
  <si>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</si>
  <si>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</si>
  <si>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</si>
  <si>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</si>
  <si>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</si>
  <si>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</si>
  <si>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</si>
  <si>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</si>
  <si>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</si>
  <si>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</si>
  <si>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</si>
  <si>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</si>
  <si>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</si>
  <si>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</si>
  <si>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</si>
  <si>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</si>
  <si>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</si>
  <si>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</si>
  <si>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</si>
  <si>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</si>
  <si>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</si>
  <si>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</si>
  <si>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</si>
  <si>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</si>
  <si>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</si>
  <si>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</si>
  <si>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</si>
  <si>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</si>
  <si>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</si>
  <si>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</si>
  <si>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</si>
  <si>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</si>
  <si>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</si>
  <si>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</si>
  <si>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</si>
  <si>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</si>
  <si>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</si>
  <si>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</si>
  <si>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</si>
  <si>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</si>
  <si>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</si>
  <si>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</si>
  <si>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</si>
  <si>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</si>
  <si>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</si>
  <si>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</si>
  <si>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</si>
  <si>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</si>
  <si>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</si>
  <si>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</si>
  <si>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</si>
  <si>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</si>
  <si>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</si>
  <si>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</si>
  <si>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</si>
  <si>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</si>
  <si>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</si>
  <si>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</si>
  <si>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</si>
  <si>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</si>
  <si>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</si>
  <si>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</si>
  <si>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</si>
  <si>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</si>
  <si>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</si>
  <si>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</si>
  <si>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</si>
  <si>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</si>
  <si>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</si>
  <si>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</si>
  <si>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</si>
  <si>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</si>
  <si>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</si>
  <si>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</si>
  <si>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</si>
  <si>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</si>
  <si>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</si>
  <si>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</si>
  <si>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</si>
  <si>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</si>
  <si>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</si>
  <si>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</si>
  <si>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</si>
  <si>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</si>
  <si>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</si>
  <si>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</si>
  <si>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</si>
  <si>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</si>
  <si>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</si>
  <si>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</si>
  <si>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</si>
  <si>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</si>
  <si>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</si>
  <si>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</si>
  <si>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</si>
  <si>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</si>
  <si>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</si>
  <si>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</si>
  <si>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</si>
  <si>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</si>
  <si>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</si>
  <si>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</si>
  <si>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</si>
  <si>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</si>
  <si>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</si>
  <si>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</si>
  <si>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</si>
  <si>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</si>
  <si>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</si>
  <si>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</si>
  <si>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</si>
  <si>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</si>
  <si>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</si>
  <si>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</si>
  <si>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</si>
  <si>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</si>
  <si>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</si>
  <si>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</si>
  <si>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</si>
  <si>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</si>
  <si>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</si>
  <si>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</si>
  <si>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</si>
  <si>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</si>
  <si>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</si>
  <si>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</si>
  <si>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</si>
  <si>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</si>
  <si>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</si>
  <si>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</si>
  <si>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</si>
  <si>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</si>
  <si>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</si>
  <si>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</si>
  <si>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</si>
  <si>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</si>
  <si>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</si>
  <si>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</si>
  <si>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</si>
  <si>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</si>
  <si>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</si>
  <si>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</si>
  <si>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</si>
  <si>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</si>
  <si>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</si>
  <si>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</si>
  <si>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</si>
  <si>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</si>
  <si>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</si>
  <si>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</si>
  <si>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</si>
  <si>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</si>
  <si>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</si>
  <si>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</si>
  <si>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</si>
  <si>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</si>
  <si>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</si>
  <si>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</si>
  <si>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</si>
  <si>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</si>
  <si>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</si>
  <si>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</si>
  <si>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</si>
  <si>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</si>
  <si>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</si>
  <si>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</si>
  <si>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</si>
  <si>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</si>
  <si>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</si>
  <si>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</si>
  <si>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</si>
  <si>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</si>
  <si>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</si>
  <si>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</si>
  <si>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</si>
  <si>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</si>
  <si>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</si>
  <si>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</si>
  <si>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</si>
  <si>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</si>
  <si>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</si>
  <si>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</si>
  <si>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</si>
  <si>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</si>
  <si>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</si>
  <si>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</si>
  <si>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</si>
  <si>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</si>
  <si>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</si>
  <si>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</si>
  <si>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</si>
  <si>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</si>
  <si>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</si>
  <si>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</si>
  <si>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</si>
  <si>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</si>
  <si>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</si>
  <si>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</si>
  <si>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</si>
  <si>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</si>
  <si>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</si>
  <si>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</si>
  <si>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</si>
  <si>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</si>
  <si>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</si>
  <si>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</si>
  <si>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</si>
  <si>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</si>
  <si>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</si>
  <si>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</si>
  <si>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</si>
  <si>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</si>
  <si>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</si>
  <si>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</si>
  <si>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</si>
  <si>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</si>
  <si>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</si>
  <si>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</si>
  <si>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</si>
  <si>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</si>
  <si>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</si>
  <si>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</si>
  <si>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</si>
  <si>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</si>
  <si>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</si>
  <si>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</si>
  <si>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</si>
  <si>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</si>
  <si>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</si>
  <si>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</si>
  <si>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</si>
  <si>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</si>
  <si>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</si>
  <si>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</si>
  <si>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</si>
  <si>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</si>
  <si>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</si>
  <si>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</si>
  <si>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</si>
  <si>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</si>
  <si>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</si>
  <si>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</si>
  <si>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</si>
  <si>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</si>
  <si>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</si>
  <si>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</si>
  <si>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</si>
  <si>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</si>
  <si>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</si>
  <si>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</si>
  <si>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</si>
  <si>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</si>
  <si>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</si>
  <si>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</si>
  <si>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</si>
  <si>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</si>
  <si>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</si>
  <si>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</si>
  <si>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</si>
  <si>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</si>
  <si>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</si>
  <si>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</si>
  <si>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</si>
  <si>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</si>
  <si>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</si>
  <si>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</si>
  <si>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</si>
  <si>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</si>
  <si>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</si>
  <si>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</si>
  <si>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</si>
  <si>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</si>
  <si>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</si>
  <si>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</si>
  <si>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</si>
  <si>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</si>
  <si>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</si>
  <si>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</si>
  <si>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</si>
  <si>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</si>
  <si>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</si>
  <si>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</si>
  <si>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</si>
  <si>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</si>
  <si>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</si>
  <si>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</si>
  <si>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</si>
  <si>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</si>
  <si>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</si>
  <si>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</si>
  <si>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</si>
  <si>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</si>
  <si>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</si>
  <si>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</si>
  <si>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</si>
  <si>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</si>
  <si>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</si>
  <si>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</si>
  <si>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</si>
  <si>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</si>
  <si>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</si>
  <si>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</si>
  <si>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</si>
  <si>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</si>
  <si>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</si>
  <si>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</si>
  <si>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</si>
  <si>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</si>
  <si>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</si>
  <si>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</si>
  <si>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</si>
  <si>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</si>
  <si>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</si>
  <si>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</si>
  <si>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</si>
  <si>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</si>
  <si>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</si>
  <si>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</si>
  <si>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</si>
  <si>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</si>
  <si>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</si>
  <si>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</si>
  <si>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</si>
  <si>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</si>
  <si>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</si>
  <si>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</si>
  <si>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</si>
  <si>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</si>
  <si>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</si>
  <si>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</si>
  <si>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</si>
  <si>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</si>
  <si>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</si>
  <si>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</si>
  <si>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</si>
  <si>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</si>
  <si>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</si>
  <si>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</si>
  <si>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</si>
  <si>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</si>
  <si>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</si>
  <si>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</si>
  <si>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</si>
  <si>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</si>
  <si>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</si>
  <si>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</si>
  <si>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</si>
  <si>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</si>
  <si>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</si>
  <si>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</si>
  <si>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</si>
  <si>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</si>
  <si>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</si>
  <si>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</si>
  <si>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</si>
  <si>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</si>
  <si>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</si>
  <si>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</si>
  <si>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</si>
  <si>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</si>
  <si>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</si>
  <si>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</si>
  <si>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</si>
  <si>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</si>
  <si>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</si>
  <si>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</si>
  <si>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</si>
  <si>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</si>
  <si>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</si>
  <si>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</si>
  <si>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</si>
  <si>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</si>
  <si>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</si>
  <si>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</si>
  <si>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</si>
  <si>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</si>
  <si>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</si>
  <si>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</si>
  <si>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</si>
  <si>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</si>
  <si>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</si>
  <si>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</si>
  <si>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</si>
  <si>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</si>
  <si>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</si>
  <si>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</si>
  <si>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</si>
  <si>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</si>
  <si>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</si>
  <si>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</si>
  <si>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</si>
  <si>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</si>
  <si>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</si>
  <si>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</si>
  <si>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</si>
  <si>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</si>
  <si>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</si>
  <si>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</si>
  <si>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</si>
  <si>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</si>
  <si>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</si>
  <si>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</si>
  <si>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</si>
  <si>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</si>
  <si>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</si>
  <si>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</si>
  <si>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</si>
  <si>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</si>
  <si>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</si>
  <si>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</si>
  <si>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</si>
  <si>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</si>
  <si>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</si>
  <si>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</si>
  <si>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</si>
  <si>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</si>
  <si>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</si>
  <si>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</si>
  <si>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</si>
  <si>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</si>
  <si>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</si>
  <si>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</si>
  <si>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</si>
  <si>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</si>
  <si>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</si>
  <si>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</si>
  <si>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</si>
  <si>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</si>
  <si>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</si>
  <si>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</si>
  <si>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</si>
  <si>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</si>
  <si>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</si>
  <si>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</si>
  <si>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</si>
  <si>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</si>
  <si>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</si>
  <si>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</si>
  <si>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</si>
  <si>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</si>
  <si>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</si>
  <si>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</si>
  <si>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</si>
  <si>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</si>
  <si>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</si>
  <si>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</si>
  <si>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</si>
  <si>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</si>
  <si>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</si>
  <si>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</si>
  <si>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</si>
  <si>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</si>
  <si>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</si>
  <si>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</si>
  <si>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</si>
  <si>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</si>
  <si>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</si>
  <si>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</si>
  <si>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</si>
  <si>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</si>
  <si>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</si>
  <si>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</si>
  <si>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</si>
  <si>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</si>
  <si>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</si>
  <si>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</si>
  <si>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</si>
  <si>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</si>
  <si>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</si>
  <si>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</si>
  <si>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</si>
  <si>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</si>
  <si>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</si>
  <si>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</si>
  <si>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</si>
  <si>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</si>
  <si>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</si>
  <si>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</si>
  <si>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</si>
  <si>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</si>
  <si>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</si>
  <si>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</si>
  <si>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</si>
  <si>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</si>
  <si>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</si>
  <si>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</si>
  <si>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</si>
  <si>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</si>
  <si>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</si>
  <si>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</si>
  <si>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</si>
  <si>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</si>
  <si>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</si>
  <si>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</si>
  <si>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</si>
  <si>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</si>
  <si>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</si>
  <si>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</si>
  <si>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</si>
  <si>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</si>
  <si>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</si>
  <si>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</si>
  <si>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</si>
  <si>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</si>
  <si>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</si>
  <si>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</si>
  <si>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</si>
  <si>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</si>
  <si>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</si>
  <si>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</si>
  <si>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</si>
  <si>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</si>
  <si>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</si>
  <si>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</si>
  <si>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</si>
  <si>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</si>
  <si>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</si>
  <si>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</si>
  <si>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</si>
  <si>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</si>
  <si>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</si>
  <si>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</si>
  <si>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</si>
  <si>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</si>
  <si>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</si>
  <si>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</si>
  <si>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</si>
  <si>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</si>
  <si>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</si>
  <si>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</si>
  <si>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</si>
  <si>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</si>
  <si>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</si>
  <si>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</si>
  <si>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</si>
  <si>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</si>
  <si>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</si>
  <si>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</si>
  <si>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</si>
  <si>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</si>
  <si>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</si>
  <si>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</si>
  <si>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</si>
  <si>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</si>
  <si>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</si>
  <si>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</si>
  <si>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</si>
  <si>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</si>
  <si>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</si>
  <si>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</si>
  <si>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</si>
  <si>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</si>
  <si>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</si>
  <si>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</si>
  <si>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</si>
  <si>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</si>
  <si>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</si>
  <si>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</si>
  <si>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</si>
  <si>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</si>
  <si>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</si>
  <si>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</si>
  <si>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</si>
  <si>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</si>
  <si>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</si>
  <si>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</si>
  <si>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</si>
  <si>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</si>
  <si>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</si>
  <si>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</si>
  <si>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</si>
  <si>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</si>
  <si>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</si>
  <si>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</si>
  <si>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</si>
  <si>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</si>
  <si>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</si>
  <si>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</si>
  <si>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</si>
  <si>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</si>
  <si>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</si>
  <si>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</si>
  <si>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</si>
  <si>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</si>
  <si>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</si>
  <si>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</si>
  <si>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</si>
  <si>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</si>
  <si>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</si>
  <si>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</si>
  <si>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</si>
  <si>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</si>
  <si>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</si>
  <si>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</si>
  <si>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</si>
  <si>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</si>
  <si>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</si>
  <si>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</si>
  <si>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</si>
  <si>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</si>
  <si>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</si>
  <si>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</si>
  <si>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</si>
  <si>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</si>
  <si>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</si>
  <si>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</si>
  <si>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</si>
  <si>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</si>
  <si>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</si>
  <si>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</si>
  <si>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</si>
  <si>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</si>
  <si>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</si>
  <si>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</si>
  <si>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</si>
  <si>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</si>
  <si>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</si>
  <si>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</si>
  <si>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</si>
  <si>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</si>
  <si>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</si>
  <si>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</si>
  <si>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</si>
  <si>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</si>
  <si>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</si>
  <si>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</si>
  <si>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</si>
  <si>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</si>
  <si>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</si>
  <si>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</si>
  <si>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</si>
  <si>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</si>
  <si>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</si>
  <si>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</si>
  <si>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</si>
  <si>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</si>
  <si>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</si>
  <si>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</si>
  <si>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</si>
  <si>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</si>
  <si>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</si>
  <si>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</si>
  <si>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</si>
  <si>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</si>
  <si>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</si>
  <si>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</si>
  <si>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</si>
  <si>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</si>
  <si>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</si>
  <si>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</si>
  <si>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</si>
  <si>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</si>
  <si>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</si>
  <si>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</si>
  <si>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</si>
  <si>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</si>
  <si>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</si>
  <si>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</si>
  <si>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</si>
  <si>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</si>
  <si>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</si>
  <si>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</si>
  <si>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</si>
  <si>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</si>
  <si>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</si>
  <si>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</si>
  <si>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</si>
  <si>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</si>
  <si>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</si>
  <si>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</si>
  <si>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</si>
  <si>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</si>
  <si>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</si>
  <si>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</si>
  <si>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</si>
  <si>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</si>
  <si>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</si>
  <si>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</si>
  <si>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</si>
  <si>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</si>
  <si>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</si>
  <si>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</si>
  <si>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</si>
  <si>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</si>
  <si>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</si>
  <si>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</si>
  <si>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</si>
  <si>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</si>
  <si>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</si>
  <si>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</si>
  <si>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</si>
  <si>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</si>
  <si>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</si>
  <si>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</si>
  <si>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</si>
  <si>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</si>
  <si>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</si>
  <si>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</si>
  <si>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</si>
  <si>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</si>
  <si>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</si>
  <si>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</si>
  <si>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</si>
  <si>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</si>
  <si>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</si>
  <si>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</si>
  <si>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</si>
  <si>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</si>
  <si>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</si>
  <si>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</si>
  <si>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</si>
  <si>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</si>
  <si>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</si>
  <si>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</si>
  <si>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</si>
  <si>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</si>
  <si>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</si>
  <si>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</si>
  <si>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</si>
  <si>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</si>
  <si>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</si>
  <si>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</si>
  <si>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</si>
  <si>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</si>
  <si>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</si>
  <si>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</si>
  <si>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</si>
  <si>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</si>
  <si>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</si>
  <si>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</si>
  <si>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</si>
  <si>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</si>
  <si>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</si>
  <si>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</si>
  <si>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</si>
  <si>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</si>
  <si>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</si>
  <si>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</si>
  <si>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</si>
  <si>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</si>
  <si>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</si>
  <si>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</si>
  <si>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</si>
  <si>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</si>
  <si>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</si>
  <si>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</si>
  <si>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</si>
  <si>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</si>
  <si>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</si>
  <si>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</si>
  <si>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</si>
  <si>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</si>
  <si>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</si>
  <si>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</si>
  <si>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</si>
  <si>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</si>
  <si>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</si>
  <si>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</si>
  <si>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</si>
  <si>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</si>
  <si>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</si>
  <si>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</si>
  <si>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</si>
  <si>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</si>
  <si>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</si>
  <si>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</si>
  <si>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</si>
  <si>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</si>
  <si>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</si>
  <si>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</si>
  <si>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</si>
  <si>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</si>
  <si>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</si>
  <si>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</si>
  <si>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</si>
  <si>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</si>
  <si>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</si>
  <si>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</si>
  <si>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</si>
  <si>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</si>
  <si>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</si>
  <si>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</si>
  <si>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</si>
  <si>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</si>
  <si>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</si>
  <si>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</si>
  <si>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</si>
  <si>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</si>
  <si>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</si>
  <si>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</si>
  <si>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</si>
  <si>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</si>
  <si>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</si>
  <si>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</si>
  <si>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</si>
  <si>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</si>
  <si>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</si>
  <si>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</si>
  <si>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</si>
  <si>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</si>
  <si>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</si>
  <si>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</si>
  <si>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</si>
  <si>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</si>
  <si>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</si>
  <si>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</si>
  <si>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</si>
  <si>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</si>
  <si>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</si>
  <si>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</si>
  <si>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</si>
  <si>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</si>
  <si>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</si>
  <si>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</si>
  <si>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</si>
  <si>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</si>
  <si>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</si>
  <si>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</si>
  <si>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</si>
  <si>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</si>
  <si>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</si>
  <si>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</si>
  <si>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</si>
  <si>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</si>
  <si>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</si>
  <si>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</si>
  <si>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</si>
  <si>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</si>
  <si>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</si>
  <si>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</si>
  <si>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</si>
  <si>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</si>
  <si>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</si>
  <si>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</si>
  <si>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</si>
  <si>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</si>
  <si>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</si>
  <si>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</si>
  <si>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</si>
  <si>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</si>
  <si>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</si>
  <si>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</si>
  <si>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</si>
  <si>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</si>
  <si>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</si>
  <si>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</si>
  <si>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</si>
  <si>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</si>
  <si>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</si>
  <si>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</si>
  <si>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</si>
  <si>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</si>
  <si>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</si>
  <si>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</si>
  <si>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</si>
  <si>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</si>
  <si>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</si>
  <si>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</si>
  <si>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</si>
  <si>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</si>
  <si>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</si>
  <si>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</si>
  <si>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</si>
  <si>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</si>
  <si>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</si>
  <si>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</si>
  <si>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</si>
  <si>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</si>
  <si>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</si>
  <si>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</si>
  <si>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</si>
  <si>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</si>
  <si>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</si>
  <si>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</si>
  <si>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</si>
  <si>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</si>
  <si>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</si>
  <si>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</si>
  <si>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</si>
  <si>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</si>
  <si>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</si>
  <si>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</si>
  <si>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</si>
  <si>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</si>
  <si>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</si>
  <si>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</si>
  <si>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</si>
  <si>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</si>
  <si>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</si>
  <si>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</si>
  <si>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</si>
  <si>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</si>
  <si>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</si>
  <si>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</si>
  <si>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</si>
  <si>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</si>
  <si>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</si>
  <si>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</si>
  <si>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</si>
  <si>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</si>
  <si>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</si>
  <si>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</si>
  <si>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</si>
  <si>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</si>
  <si>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</si>
  <si>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</si>
  <si>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</si>
  <si>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</si>
  <si>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</si>
  <si>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</si>
  <si>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</si>
  <si>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</si>
  <si>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</si>
  <si>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</si>
  <si>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</si>
  <si>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</si>
  <si>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</si>
  <si>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</si>
  <si>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</si>
  <si>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</si>
  <si>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</si>
  <si>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</si>
  <si>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</si>
  <si>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</si>
  <si>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</si>
  <si>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</si>
  <si>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</si>
  <si>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</si>
  <si>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</si>
  <si>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</si>
  <si>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</si>
  <si>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</si>
  <si>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</si>
  <si>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</si>
  <si>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</si>
  <si>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</si>
  <si>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</si>
  <si>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</si>
  <si>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</si>
  <si>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</si>
  <si>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</si>
  <si>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</si>
  <si>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</si>
  <si>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</si>
  <si>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</si>
  <si>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</si>
  <si>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</si>
  <si>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</si>
  <si>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</si>
  <si>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</si>
  <si>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</si>
  <si>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</si>
  <si>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</si>
  <si>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</si>
  <si>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</si>
  <si>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</si>
  <si>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</si>
  <si>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</si>
  <si>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</si>
  <si>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</si>
  <si>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</si>
  <si>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</si>
  <si>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</si>
  <si>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</si>
  <si>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</si>
  <si>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</si>
  <si>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</si>
  <si>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</si>
  <si>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</si>
  <si>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</si>
  <si>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</si>
  <si>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</si>
  <si>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</si>
  <si>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</si>
  <si>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</si>
  <si>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</si>
  <si>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</si>
  <si>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</si>
  <si>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</si>
  <si>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</si>
  <si>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</si>
  <si>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</si>
  <si>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</si>
  <si>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</si>
  <si>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</si>
  <si>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</si>
  <si>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</si>
  <si>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</si>
  <si>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</si>
  <si>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</si>
  <si>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</si>
  <si>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</si>
  <si>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</si>
  <si>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</si>
  <si>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</si>
  <si>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</si>
  <si>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</si>
  <si>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</si>
  <si>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</si>
  <si>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</si>
  <si>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</si>
  <si>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</si>
  <si>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</si>
  <si>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</si>
  <si>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</si>
  <si>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</si>
  <si>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</si>
  <si>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</si>
  <si>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</si>
  <si>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</si>
  <si>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</si>
  <si>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</si>
  <si>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</si>
  <si>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</si>
  <si>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</si>
  <si>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</si>
  <si>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</si>
  <si>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</si>
  <si>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</si>
  <si>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</si>
  <si>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</si>
  <si>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</si>
  <si>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</si>
  <si>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</si>
  <si>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</si>
  <si>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</si>
  <si>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</si>
  <si>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</si>
  <si>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</si>
  <si>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</si>
  <si>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</si>
  <si>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</si>
  <si>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</si>
  <si>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</si>
  <si>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</si>
  <si>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</si>
  <si>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</si>
  <si>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</si>
  <si>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</si>
  <si>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</si>
  <si>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</si>
  <si>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</si>
  <si>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</si>
  <si>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</si>
  <si>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</si>
  <si>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</si>
  <si>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</si>
  <si>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</si>
  <si>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</si>
  <si>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</si>
  <si>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</si>
  <si>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</si>
  <si>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</si>
  <si>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</si>
  <si>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</si>
  <si>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</si>
  <si>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</si>
  <si>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</si>
  <si>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</si>
  <si>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</si>
  <si>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</si>
  <si>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</si>
  <si>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</si>
  <si>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</si>
  <si>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</si>
  <si>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</si>
  <si>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</si>
  <si>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</si>
  <si>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</si>
  <si>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</si>
  <si>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</si>
  <si>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</si>
  <si>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</si>
  <si>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</si>
  <si>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</si>
  <si>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</si>
  <si>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</si>
  <si>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</si>
  <si>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</si>
  <si>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</si>
  <si>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</si>
  <si>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</si>
  <si>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</si>
  <si>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</si>
  <si>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</si>
  <si>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</si>
  <si>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</si>
  <si>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</si>
  <si>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</si>
  <si>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</si>
  <si>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</si>
  <si>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</si>
  <si>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</si>
  <si>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</si>
  <si>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</si>
  <si>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</si>
  <si>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</si>
  <si>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</si>
  <si>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</si>
  <si>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</si>
  <si>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</si>
  <si>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</si>
  <si>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</si>
  <si>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</si>
  <si>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</si>
  <si>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</si>
  <si>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</si>
  <si>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</si>
  <si>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</si>
  <si>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</si>
  <si>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</si>
  <si>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</si>
  <si>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</si>
  <si>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</si>
  <si>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</si>
  <si>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</si>
  <si>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</si>
  <si>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</si>
  <si>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</si>
  <si>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</si>
  <si>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</si>
  <si>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</si>
  <si>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</si>
  <si>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</si>
  <si>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</si>
  <si>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</si>
  <si>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</si>
  <si>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</si>
  <si>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</si>
  <si>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</si>
  <si>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</si>
  <si>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</si>
  <si>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</si>
  <si>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</si>
  <si>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</si>
  <si>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</si>
  <si>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</si>
  <si>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</si>
  <si>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</si>
  <si>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</si>
  <si>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</si>
  <si>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</si>
  <si>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</si>
  <si>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</si>
  <si>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</si>
  <si>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</si>
  <si>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</si>
  <si>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</si>
  <si>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</si>
  <si>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</si>
  <si>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</si>
  <si>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</si>
  <si>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</si>
  <si>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</si>
  <si>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</si>
  <si>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</si>
  <si>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</si>
  <si>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</si>
  <si>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</si>
  <si>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</si>
  <si>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</si>
  <si>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</si>
  <si>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</si>
  <si>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</si>
  <si>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</si>
  <si>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</si>
  <si>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</si>
  <si>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</si>
  <si>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</si>
  <si>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</si>
  <si>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</si>
  <si>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</si>
  <si>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</si>
  <si>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</si>
  <si>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</si>
  <si>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</si>
  <si>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</si>
  <si>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</si>
  <si>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</si>
  <si>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</si>
  <si>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</si>
  <si>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</si>
  <si>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</si>
  <si>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</si>
  <si>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</si>
  <si>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</si>
  <si>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</si>
  <si>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</si>
  <si>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</si>
  <si>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</si>
  <si>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</si>
  <si>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</si>
  <si>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</si>
  <si>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</si>
  <si>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</si>
  <si>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</si>
  <si>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</si>
  <si>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</si>
  <si>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</si>
  <si>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</si>
  <si>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</si>
  <si>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</si>
  <si>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</si>
  <si>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</si>
  <si>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</si>
  <si>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</si>
  <si>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</si>
  <si>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</si>
  <si>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</si>
  <si>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</si>
  <si>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</si>
  <si>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</si>
  <si>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</si>
  <si>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</si>
  <si>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</si>
  <si>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</si>
  <si>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</si>
  <si>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</si>
  <si>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</si>
  <si>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</si>
  <si>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</si>
  <si>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</si>
  <si>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</si>
  <si>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</si>
  <si>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</si>
  <si>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</si>
  <si>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</si>
  <si>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</si>
  <si>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</si>
  <si>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</si>
  <si>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</si>
  <si>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</si>
  <si>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</si>
  <si>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</si>
  <si>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</si>
  <si>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</si>
  <si>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</si>
  <si>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</si>
  <si>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</si>
  <si>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</si>
  <si>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</si>
  <si>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</si>
  <si>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</si>
  <si>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</si>
  <si>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</si>
  <si>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</si>
  <si>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</si>
  <si>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</si>
  <si>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</si>
  <si>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</si>
  <si>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</si>
  <si>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</si>
  <si>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</si>
  <si>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</si>
  <si>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</si>
  <si>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</si>
  <si>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</si>
  <si>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</si>
  <si>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</si>
  <si>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</si>
  <si>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</si>
  <si>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</si>
  <si>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</si>
  <si>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</si>
  <si>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</si>
  <si>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</si>
  <si>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</si>
  <si>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</si>
  <si>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</si>
  <si>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</si>
  <si>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</si>
  <si>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</si>
  <si>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</si>
  <si>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</si>
  <si>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</si>
  <si>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</si>
  <si>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</si>
  <si>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</si>
  <si>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</si>
  <si>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</si>
  <si>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</si>
  <si>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</si>
  <si>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</si>
  <si>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</si>
  <si>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</si>
  <si>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</si>
  <si>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</si>
  <si>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</si>
  <si>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</si>
  <si>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</si>
  <si>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</si>
  <si>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</si>
  <si>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</si>
  <si>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</si>
  <si>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</si>
  <si>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</si>
  <si>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</si>
  <si>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</si>
  <si>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</si>
  <si>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</si>
  <si>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</si>
  <si>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</si>
  <si>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</si>
  <si>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</si>
  <si>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</si>
  <si>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</si>
  <si>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</si>
  <si>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</si>
  <si>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</si>
  <si>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</si>
  <si>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</si>
  <si>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</si>
  <si>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</si>
  <si>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</si>
  <si>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</si>
  <si>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</si>
  <si>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</si>
  <si>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</si>
  <si>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</si>
  <si>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</si>
  <si>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</si>
  <si>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</si>
  <si>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</si>
  <si>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</si>
  <si>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</si>
  <si>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</si>
  <si>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</si>
  <si>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</si>
  <si>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</si>
  <si>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</si>
  <si>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</si>
  <si>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</si>
  <si>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</si>
  <si>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</si>
  <si>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</si>
  <si>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</si>
  <si>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</si>
  <si>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</si>
  <si>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</si>
  <si>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</si>
  <si>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</si>
  <si>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</si>
  <si>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</si>
  <si>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</si>
  <si>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</si>
  <si>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</si>
  <si>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</si>
  <si>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</si>
  <si>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</si>
  <si>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</si>
  <si>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</si>
  <si>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</si>
  <si>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</si>
  <si>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</si>
  <si>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</si>
  <si>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</si>
  <si>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</si>
  <si>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</si>
  <si>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</si>
  <si>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</si>
  <si>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</si>
  <si>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</si>
  <si>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</si>
  <si>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</si>
  <si>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</si>
  <si>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</si>
  <si>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</si>
  <si>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</si>
  <si>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</si>
  <si>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</si>
  <si>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</si>
  <si>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</si>
  <si>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</si>
  <si>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</si>
  <si>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</si>
  <si>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</si>
  <si>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</si>
  <si>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</si>
  <si>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</si>
  <si>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</si>
  <si>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</si>
  <si>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</si>
  <si>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</si>
  <si>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</si>
  <si>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</si>
  <si>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</si>
  <si>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</si>
  <si>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</si>
  <si>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</si>
  <si>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</si>
  <si>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</si>
  <si>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</si>
  <si>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</si>
  <si>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</si>
  <si>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</si>
  <si>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</si>
  <si>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</si>
  <si>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</si>
  <si>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</si>
  <si>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</si>
  <si>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</si>
  <si>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</si>
  <si>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</si>
  <si>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</si>
  <si>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</si>
  <si>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</si>
  <si>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</si>
  <si>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</si>
  <si>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</si>
  <si>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</si>
  <si>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</si>
  <si>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</si>
  <si>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</si>
  <si>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</si>
  <si>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</si>
  <si>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</si>
  <si>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</si>
  <si>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</si>
  <si>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</si>
  <si>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</si>
  <si>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</si>
  <si>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</si>
  <si>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</si>
  <si>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</si>
  <si>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</si>
  <si>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</si>
  <si>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</si>
  <si>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</si>
  <si>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</si>
  <si>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</si>
  <si>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</si>
  <si>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</si>
  <si>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</si>
  <si>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</si>
  <si>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</si>
  <si>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</si>
  <si>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</si>
  <si>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</si>
  <si>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</si>
  <si>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</si>
  <si>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</si>
  <si>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</si>
  <si>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</si>
  <si>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</si>
  <si>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</si>
  <si>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</si>
  <si>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</si>
  <si>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</si>
  <si>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</si>
  <si>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</si>
  <si>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</si>
  <si>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</si>
  <si>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</si>
  <si>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</si>
  <si>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</si>
  <si>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</si>
  <si>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</si>
  <si>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</si>
  <si>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</si>
  <si>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</si>
  <si>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</si>
  <si>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</si>
  <si>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</si>
  <si>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</si>
  <si>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</si>
  <si>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</si>
  <si>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</si>
  <si>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</si>
  <si>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</si>
  <si>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</si>
  <si>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</si>
  <si>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</si>
  <si>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</si>
  <si>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</si>
  <si>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</si>
  <si>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</si>
  <si>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</si>
  <si>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</si>
  <si>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</si>
  <si>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</si>
  <si>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</si>
  <si>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</si>
  <si>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</si>
  <si>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</si>
  <si>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</si>
  <si>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</si>
  <si>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</si>
  <si>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</si>
  <si>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</si>
  <si>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</si>
  <si>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</si>
  <si>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</si>
  <si>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</si>
  <si>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</si>
  <si>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</si>
  <si>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</si>
  <si>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</si>
  <si>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</si>
  <si>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</si>
  <si>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</si>
  <si>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</si>
  <si>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</si>
  <si>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</si>
  <si>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</si>
  <si>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</si>
  <si>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</si>
  <si>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</si>
  <si>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</si>
  <si>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</si>
  <si>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</si>
  <si>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</si>
  <si>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</si>
  <si>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</si>
  <si>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</si>
  <si>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</si>
  <si>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</si>
  <si>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</si>
  <si>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</si>
  <si>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</si>
  <si>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</si>
  <si>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</si>
  <si>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</si>
  <si>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</si>
  <si>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</si>
  <si>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</si>
  <si>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</si>
  <si>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</si>
  <si>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</si>
  <si>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</si>
  <si>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</si>
  <si>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</si>
  <si>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</si>
  <si>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</si>
  <si>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</si>
  <si>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</si>
  <si>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</si>
  <si>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</si>
  <si>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</si>
  <si>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</si>
  <si>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</si>
  <si>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</si>
  <si>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</si>
  <si>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</si>
  <si>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</si>
  <si>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</si>
  <si>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</si>
  <si>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</si>
  <si>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</si>
  <si>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</si>
  <si>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</si>
  <si>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</si>
  <si>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</si>
  <si>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</si>
  <si>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</si>
  <si>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</si>
  <si>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</si>
  <si>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</si>
  <si>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</si>
  <si>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</si>
  <si>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</si>
  <si>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</si>
  <si>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</si>
  <si>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</si>
  <si>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</si>
  <si>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</si>
  <si>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</si>
  <si>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</si>
  <si>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</si>
  <si>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</si>
  <si>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</si>
  <si>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</si>
  <si>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</si>
  <si>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</si>
  <si>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</si>
  <si>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</si>
  <si>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</si>
  <si>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</si>
  <si>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</si>
  <si>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</si>
  <si>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</si>
  <si>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</si>
  <si>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</si>
  <si>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</si>
  <si>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</si>
  <si>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</si>
  <si>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</si>
  <si>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</si>
  <si>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</si>
  <si>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</si>
  <si>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</si>
  <si>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</si>
  <si>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</si>
  <si>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</si>
  <si>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</si>
  <si>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</si>
  <si>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</si>
  <si>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</si>
  <si>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</si>
  <si>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</si>
  <si>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</si>
  <si>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</si>
  <si>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</si>
  <si>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</si>
  <si>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</si>
  <si>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</si>
  <si>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</si>
  <si>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</si>
  <si>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</si>
  <si>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</si>
  <si>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</si>
  <si>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</si>
  <si>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</si>
  <si>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</si>
  <si>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</si>
  <si>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</si>
  <si>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</si>
  <si>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</si>
  <si>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</si>
  <si>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</si>
  <si>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</si>
  <si>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</si>
  <si>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</si>
  <si>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</si>
  <si>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</si>
  <si>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</si>
  <si>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</si>
  <si>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</si>
  <si>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</si>
  <si>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</si>
  <si>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</si>
  <si>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</si>
  <si>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</si>
  <si>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</si>
  <si>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</si>
  <si>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</si>
  <si>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</si>
  <si>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</si>
  <si>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</si>
  <si>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</si>
  <si>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</si>
  <si>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</si>
  <si>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</si>
  <si>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</si>
  <si>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</si>
  <si>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</si>
  <si>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</si>
  <si>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</si>
  <si>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</si>
  <si>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</si>
  <si>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</si>
  <si>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</si>
  <si>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</si>
  <si>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</si>
  <si>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</si>
  <si>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</si>
  <si>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</si>
  <si>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</si>
  <si>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</si>
  <si>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</si>
  <si>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</si>
  <si>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</si>
  <si>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</si>
  <si>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</si>
  <si>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</si>
  <si>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</si>
  <si>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</si>
  <si>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</si>
  <si>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</si>
  <si>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</si>
  <si>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</si>
  <si>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</si>
  <si>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</si>
  <si>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</si>
  <si>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</si>
  <si>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</si>
  <si>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</si>
  <si>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</si>
  <si>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</si>
  <si>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</si>
  <si>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</si>
  <si>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</si>
  <si>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</si>
  <si>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</si>
  <si>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</si>
  <si>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</si>
  <si>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</si>
  <si>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</si>
  <si>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</si>
  <si>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</si>
  <si>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</si>
  <si>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</si>
  <si>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</si>
  <si>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</si>
  <si>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</si>
  <si>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</si>
  <si>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</si>
  <si>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</si>
  <si>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</si>
  <si>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</si>
  <si>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</si>
  <si>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</si>
  <si>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</si>
  <si>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</si>
  <si>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</si>
  <si>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</si>
  <si>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</si>
  <si>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</si>
  <si>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</si>
  <si>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</si>
  <si>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</si>
  <si>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</si>
  <si>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</si>
  <si>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</si>
  <si>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</si>
  <si>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</si>
  <si>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</si>
  <si>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</si>
  <si>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</si>
  <si>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</si>
  <si>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</si>
  <si>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</si>
  <si>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</si>
  <si>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</si>
  <si>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</si>
  <si>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</si>
  <si>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</si>
  <si>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</si>
  <si>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</si>
  <si>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</si>
  <si>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</si>
  <si>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</si>
  <si>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</si>
  <si>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</si>
  <si>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</si>
  <si>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</si>
  <si>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</si>
  <si>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</si>
  <si>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</si>
  <si>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</si>
  <si>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</si>
  <si>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</si>
  <si>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</si>
  <si>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</si>
  <si>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</si>
  <si>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</si>
  <si>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</si>
  <si>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</si>
  <si>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</si>
  <si>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</si>
  <si>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</si>
  <si>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</si>
  <si>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</si>
  <si>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</si>
  <si>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</si>
  <si>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</si>
  <si>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</si>
  <si>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</si>
  <si>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</si>
  <si>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</si>
  <si>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</si>
  <si>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</si>
  <si>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</si>
  <si>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</si>
  <si>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</si>
  <si>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</si>
  <si>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</si>
  <si>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</si>
  <si>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</si>
  <si>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</si>
  <si>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</si>
  <si>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</si>
  <si>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</si>
  <si>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</si>
  <si>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</si>
  <si>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</si>
  <si>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</si>
  <si>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</si>
  <si>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</si>
  <si>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</si>
  <si>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</si>
  <si>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</si>
  <si>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</si>
  <si>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</si>
  <si>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</si>
  <si>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</si>
  <si>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</si>
  <si>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</si>
  <si>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</si>
  <si>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</si>
  <si>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</si>
  <si>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</si>
  <si>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</si>
  <si>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</si>
  <si>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</si>
  <si>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</si>
  <si>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</si>
  <si>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</si>
  <si>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</si>
  <si>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</si>
  <si>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</si>
  <si>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</si>
  <si>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</si>
  <si>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</si>
  <si>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</si>
  <si>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</si>
  <si>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</si>
  <si>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</si>
  <si>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</si>
  <si>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</si>
  <si>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</si>
  <si>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</si>
  <si>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</si>
  <si>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</si>
  <si>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</si>
  <si>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</si>
  <si>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</si>
  <si>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</si>
  <si>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</si>
  <si>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</si>
  <si>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</si>
  <si>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</si>
  <si>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</si>
  <si>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</si>
  <si>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</si>
  <si>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</si>
  <si>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</si>
  <si>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</si>
  <si>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</si>
  <si>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</si>
  <si>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</si>
  <si>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</si>
  <si>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</si>
  <si>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</si>
  <si>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</si>
  <si>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</si>
  <si>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</si>
  <si>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</si>
  <si>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</si>
  <si>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</si>
  <si>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</si>
  <si>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</si>
  <si>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</si>
  <si>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</si>
  <si>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</si>
  <si>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</si>
  <si>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</si>
  <si>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</si>
  <si>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</si>
  <si>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</si>
  <si>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</si>
  <si>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</si>
  <si>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</si>
  <si>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</si>
  <si>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</si>
  <si>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</si>
  <si>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</si>
  <si>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</si>
  <si>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</si>
  <si>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</si>
  <si>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</si>
  <si>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</si>
  <si>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</si>
  <si>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</si>
  <si>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</si>
  <si>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</si>
  <si>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</si>
  <si>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</si>
  <si>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</si>
  <si>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</si>
  <si>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</si>
  <si>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</si>
  <si>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</si>
  <si>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</si>
  <si>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</si>
  <si>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</si>
  <si>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</si>
  <si>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</si>
  <si>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</si>
  <si>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</si>
  <si>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</si>
  <si>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</si>
  <si>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</si>
  <si>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</si>
  <si>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</si>
  <si>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</si>
  <si>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</si>
  <si>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</si>
  <si>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</si>
  <si>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</si>
  <si>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</si>
  <si>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</si>
  <si>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</si>
  <si>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</si>
  <si>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</si>
  <si>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</si>
  <si>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</si>
  <si>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</si>
  <si>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</si>
  <si>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</si>
  <si>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</si>
  <si>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</si>
  <si>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</si>
  <si>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</si>
  <si>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</si>
  <si>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</si>
  <si>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</si>
  <si>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</si>
  <si>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</si>
  <si>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</si>
  <si>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</si>
  <si>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</si>
  <si>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</si>
  <si>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</si>
  <si>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</si>
  <si>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</si>
  <si>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</si>
  <si>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</si>
  <si>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</si>
  <si>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</si>
  <si>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</si>
  <si>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</si>
  <si>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</si>
  <si>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</si>
  <si>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</si>
  <si>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</si>
  <si>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</si>
  <si>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</si>
  <si>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</si>
  <si>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</si>
  <si>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</si>
  <si>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</si>
  <si>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</si>
  <si>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</si>
  <si>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</si>
  <si>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</si>
  <si>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</si>
  <si>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</si>
  <si>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</si>
  <si>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</si>
  <si>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</si>
  <si>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</si>
  <si>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</si>
  <si>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</si>
  <si>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</si>
  <si>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</si>
  <si>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</si>
  <si>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</si>
  <si>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</si>
  <si>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</si>
  <si>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</si>
  <si>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</si>
  <si>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</si>
  <si>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</si>
  <si>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</si>
  <si>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</si>
  <si>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</si>
  <si>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</si>
  <si>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</si>
  <si>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</si>
  <si>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</si>
  <si>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</si>
  <si>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</si>
  <si>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</si>
  <si>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</si>
  <si>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</si>
  <si>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</si>
  <si>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</si>
  <si>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</si>
  <si>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</si>
  <si>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</si>
  <si>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</si>
  <si>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</si>
  <si>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</si>
  <si>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</si>
  <si>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</si>
  <si>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</si>
  <si>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</si>
  <si>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</si>
  <si>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</si>
  <si>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</si>
  <si>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</si>
  <si>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</si>
  <si>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</si>
  <si>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</si>
  <si>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</si>
  <si>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</si>
  <si>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</si>
  <si>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</si>
  <si>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</si>
  <si>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</si>
  <si>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</si>
  <si>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</si>
  <si>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</si>
  <si>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</si>
  <si>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</si>
  <si>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</si>
  <si>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</si>
  <si>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</si>
  <si>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</si>
  <si>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</si>
  <si>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</si>
  <si>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</si>
  <si>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</si>
  <si>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</si>
  <si>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</si>
  <si>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</si>
  <si>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</si>
  <si>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</si>
  <si>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</si>
  <si>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</si>
  <si>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</si>
  <si>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</si>
  <si>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</si>
  <si>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</si>
  <si>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</si>
  <si>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</si>
  <si>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</si>
  <si>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</si>
  <si>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</si>
  <si>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</si>
  <si>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</si>
  <si>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</si>
  <si>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</si>
  <si>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</si>
  <si>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</si>
  <si>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</si>
  <si>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</si>
  <si>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</si>
  <si>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</si>
  <si>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</si>
  <si>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</si>
  <si>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</si>
  <si>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</si>
  <si>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</si>
  <si>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</si>
  <si>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</si>
  <si>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</si>
  <si>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</si>
  <si>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</si>
  <si>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</si>
  <si>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</si>
  <si>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</si>
  <si>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</si>
  <si>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</si>
  <si>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</si>
  <si>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</si>
  <si>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</si>
  <si>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</si>
  <si>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</si>
  <si>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</si>
  <si>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</si>
  <si>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</si>
  <si>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</si>
  <si>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</si>
  <si>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</si>
  <si>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</si>
  <si>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</si>
  <si>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</si>
  <si>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</si>
  <si>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</si>
  <si>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</si>
  <si>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</si>
  <si>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</si>
  <si>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</si>
  <si>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</si>
  <si>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</si>
  <si>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</si>
  <si>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</si>
  <si>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</si>
  <si>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</si>
  <si>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</si>
  <si>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</si>
  <si>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</si>
  <si>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</si>
  <si>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</si>
  <si>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</si>
  <si>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</si>
  <si>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</si>
  <si>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</si>
  <si>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</si>
  <si>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</si>
  <si>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</si>
  <si>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</si>
  <si>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</si>
  <si>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</si>
  <si>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</si>
  <si>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</si>
  <si>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</si>
  <si>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</si>
  <si>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</si>
  <si>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</si>
  <si>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</si>
  <si>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</si>
  <si>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</si>
  <si>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</si>
  <si>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</si>
  <si>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</si>
  <si>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</si>
  <si>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</si>
  <si>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</si>
  <si>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</si>
  <si>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</si>
  <si>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</si>
  <si>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</si>
  <si>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</si>
  <si>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</si>
  <si>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</si>
  <si>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</si>
  <si>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</si>
  <si>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</si>
  <si>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</si>
  <si>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</si>
  <si>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</si>
  <si>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</si>
  <si>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</si>
  <si>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</si>
  <si>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</si>
  <si>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</si>
  <si>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</si>
  <si>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</si>
  <si>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</si>
  <si>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</si>
  <si>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</si>
  <si>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</si>
  <si>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</si>
  <si>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</si>
  <si>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</si>
  <si>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</si>
  <si>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</si>
  <si>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</si>
  <si>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</si>
  <si>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</si>
  <si>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</si>
  <si>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</si>
  <si>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</si>
  <si>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</si>
  <si>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</si>
  <si>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</si>
  <si>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</si>
  <si>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</si>
  <si>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</si>
  <si>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</si>
  <si>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</si>
  <si>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</si>
  <si>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</si>
  <si>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</si>
  <si>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</si>
  <si>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</si>
  <si>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</si>
  <si>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</si>
  <si>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</si>
  <si>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</si>
  <si>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</si>
  <si>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</si>
  <si>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</si>
  <si>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</si>
  <si>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</si>
  <si>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</si>
  <si>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</si>
  <si>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</si>
  <si>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</si>
  <si>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</si>
  <si>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</si>
  <si>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</si>
  <si>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</si>
  <si>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</si>
  <si>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</si>
  <si>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</si>
  <si>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</si>
  <si>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</si>
  <si>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</si>
  <si>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</si>
  <si>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</si>
  <si>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</si>
  <si>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</si>
  <si>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</si>
  <si>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</si>
  <si>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</si>
  <si>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</si>
  <si>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</si>
  <si>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</si>
  <si>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</si>
  <si>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</si>
  <si>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</si>
  <si>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</si>
  <si>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</si>
  <si>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</si>
  <si>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</si>
  <si>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</si>
  <si>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</si>
  <si>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</si>
  <si>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</si>
  <si>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</si>
  <si>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</si>
  <si>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</si>
  <si>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</si>
  <si>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</si>
  <si>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</si>
  <si>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</si>
  <si>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</si>
  <si>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</si>
  <si>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</si>
  <si>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</si>
  <si>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</si>
  <si>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</si>
  <si>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</si>
  <si>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</si>
  <si>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</si>
  <si>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</si>
  <si>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</si>
  <si>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</si>
  <si>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</si>
  <si>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</si>
  <si>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</si>
  <si>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</si>
  <si>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</si>
  <si>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</si>
  <si>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</si>
  <si>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</si>
  <si>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</si>
  <si>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</si>
  <si>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</si>
  <si>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</si>
  <si>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</si>
  <si>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</si>
  <si>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</si>
  <si>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</si>
  <si>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</si>
  <si>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</si>
  <si>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</si>
  <si>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</si>
  <si>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</si>
  <si>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</si>
  <si>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</si>
  <si>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</si>
  <si>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</si>
  <si>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</si>
  <si>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</si>
  <si>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</si>
  <si>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</si>
  <si>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</si>
  <si>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</si>
  <si>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</si>
  <si>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</si>
  <si>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</si>
  <si>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</si>
  <si>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</si>
  <si>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</si>
  <si>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</si>
  <si>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</si>
  <si>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</si>
  <si>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</si>
  <si>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</si>
  <si>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</si>
  <si>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</si>
  <si>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</si>
  <si>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</si>
  <si>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</si>
  <si>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</si>
  <si>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</si>
  <si>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</si>
  <si>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</si>
  <si>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</si>
  <si>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</si>
  <si>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</si>
  <si>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</si>
  <si>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</si>
  <si>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</si>
  <si>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</si>
  <si>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</si>
  <si>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</si>
  <si>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</si>
  <si>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</si>
  <si>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</si>
  <si>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</si>
  <si>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</si>
  <si>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</si>
  <si>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</si>
  <si>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</si>
  <si>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</si>
  <si>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</si>
  <si>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</si>
  <si>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</si>
  <si>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</si>
  <si>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</si>
  <si>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</si>
  <si>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</si>
  <si>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</si>
  <si>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</si>
  <si>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</si>
  <si>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</si>
  <si>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</si>
  <si>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</si>
  <si>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</si>
  <si>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</si>
  <si>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</si>
  <si>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</si>
  <si>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</si>
  <si>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</si>
  <si>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</si>
  <si>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</si>
  <si>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</si>
  <si>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</si>
  <si>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</si>
  <si>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</si>
  <si>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</si>
  <si>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</si>
  <si>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</si>
  <si>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</si>
  <si>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</si>
  <si>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</si>
  <si>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</si>
  <si>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</si>
  <si>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</si>
  <si>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</si>
  <si>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</si>
  <si>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</si>
  <si>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</si>
  <si>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</si>
  <si>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</si>
  <si>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</si>
  <si>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</si>
  <si>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</si>
  <si>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</si>
  <si>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</si>
  <si>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</si>
  <si>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</si>
  <si>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</si>
  <si>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</si>
  <si>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</si>
  <si>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</si>
  <si>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</si>
  <si>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</si>
  <si>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</si>
  <si>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</si>
  <si>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</si>
  <si>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</si>
  <si>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</si>
  <si>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</si>
  <si>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</si>
  <si>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</si>
  <si>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</si>
  <si>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</si>
  <si>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</si>
  <si>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</si>
  <si>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</si>
  <si>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</si>
  <si>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</si>
  <si>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</si>
  <si>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</si>
  <si>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</si>
  <si>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</si>
  <si>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</si>
  <si>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</si>
  <si>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</si>
  <si>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</si>
  <si>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</si>
  <si>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</si>
  <si>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</si>
  <si>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</si>
  <si>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</si>
  <si>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</si>
  <si>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</si>
  <si>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</si>
  <si>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</si>
  <si>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</si>
  <si>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</si>
  <si>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</si>
  <si>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</si>
  <si>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</si>
  <si>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</si>
  <si>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</si>
  <si>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</si>
  <si>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</si>
  <si>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</si>
  <si>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</si>
  <si>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</si>
  <si>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</si>
  <si>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</si>
  <si>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</si>
  <si>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</si>
  <si>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</si>
  <si>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</si>
  <si>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</si>
  <si>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</si>
  <si>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</si>
  <si>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</si>
  <si>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</si>
  <si>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</si>
  <si>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</si>
  <si>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</si>
  <si>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</si>
  <si>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</si>
  <si>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</si>
  <si>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</si>
  <si>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</si>
  <si>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</si>
  <si>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</si>
  <si>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</si>
  <si>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</si>
  <si>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</si>
  <si>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</si>
  <si>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</si>
  <si>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</si>
  <si>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</si>
  <si>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</si>
  <si>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</si>
  <si>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</si>
  <si>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</si>
  <si>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</si>
  <si>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</si>
  <si>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</si>
  <si>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</si>
  <si>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</si>
  <si>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</si>
  <si>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</si>
  <si>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</si>
  <si>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</si>
  <si>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</si>
  <si>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</si>
  <si>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</si>
  <si>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</si>
  <si>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</si>
  <si>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</si>
  <si>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</si>
  <si>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</si>
  <si>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</si>
  <si>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</si>
  <si>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</si>
  <si>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</si>
  <si>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</si>
  <si>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</si>
  <si>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</si>
  <si>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</si>
  <si>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</si>
  <si>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</si>
  <si>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</si>
  <si>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</si>
  <si>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</si>
  <si>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</si>
  <si>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</si>
  <si>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</si>
  <si>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</si>
  <si>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</si>
  <si>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</si>
  <si>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</si>
  <si>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</si>
  <si>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</si>
  <si>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</si>
  <si>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</si>
  <si>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</si>
  <si>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</si>
  <si>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</si>
  <si>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</si>
  <si>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</si>
  <si>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</si>
  <si>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</si>
  <si>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</si>
  <si>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</si>
  <si>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</si>
  <si>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</si>
  <si>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</si>
  <si>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</si>
  <si>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</si>
  <si>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</si>
  <si>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</si>
  <si>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</si>
  <si>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</si>
  <si>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</si>
  <si>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</si>
  <si>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</si>
  <si>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</si>
  <si>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</si>
  <si>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</si>
  <si>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</si>
  <si>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</si>
  <si>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</si>
  <si>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</si>
  <si>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</si>
  <si>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</si>
  <si>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</si>
  <si>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</si>
  <si>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</si>
  <si>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</si>
  <si>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</si>
  <si>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</si>
  <si>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</si>
  <si>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</si>
  <si>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</si>
  <si>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</si>
  <si>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</si>
  <si>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</si>
  <si>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</si>
  <si>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</si>
  <si>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</si>
  <si>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</si>
  <si>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</si>
  <si>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</si>
  <si>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</si>
  <si>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</si>
  <si>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</si>
  <si>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</si>
  <si>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</si>
  <si>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</si>
  <si>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</si>
  <si>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</si>
  <si>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</si>
  <si>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</si>
  <si>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</si>
  <si>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</si>
  <si>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</si>
  <si>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</si>
  <si>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</si>
  <si>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</si>
  <si>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</si>
  <si>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</si>
  <si>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</si>
  <si>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</si>
  <si>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</si>
  <si>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</si>
  <si>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</si>
  <si>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</si>
  <si>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</si>
  <si>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</si>
  <si>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</si>
  <si>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</si>
  <si>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</si>
  <si>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</si>
  <si>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</si>
  <si>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</si>
  <si>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</si>
  <si>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</si>
  <si>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</si>
  <si>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</si>
  <si>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</si>
  <si>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</si>
  <si>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</si>
  <si>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</si>
  <si>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</si>
  <si>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</si>
  <si>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</si>
  <si>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</si>
  <si>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</si>
  <si>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</si>
  <si>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</si>
  <si>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</si>
  <si>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</si>
  <si>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</si>
  <si>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</si>
  <si>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</si>
  <si>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</si>
  <si>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</si>
  <si>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</si>
  <si>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</si>
  <si>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</si>
  <si>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</si>
  <si>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</si>
  <si>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</si>
  <si>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</si>
  <si>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</si>
  <si>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</si>
  <si>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</si>
  <si>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</si>
  <si>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</si>
  <si>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</si>
  <si>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</si>
  <si>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</si>
  <si>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</si>
  <si>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</si>
  <si>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</si>
  <si>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</si>
  <si>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</si>
  <si>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</si>
  <si>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</si>
  <si>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</si>
  <si>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</si>
  <si>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</si>
  <si>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</si>
  <si>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</si>
  <si>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</si>
  <si>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</si>
  <si>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</si>
  <si>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</si>
  <si>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</si>
  <si>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</si>
  <si>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</si>
  <si>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</si>
  <si>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</si>
  <si>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</si>
  <si>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</si>
  <si>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</si>
  <si>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</si>
  <si>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</si>
  <si>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</si>
  <si>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</si>
  <si>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</si>
  <si>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</si>
  <si>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</si>
  <si>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</si>
  <si>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</si>
  <si>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</si>
  <si>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</si>
  <si>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</si>
  <si>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</si>
  <si>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</si>
  <si>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</si>
  <si>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</si>
  <si>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</si>
  <si>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</si>
  <si>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</si>
  <si>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</si>
  <si>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</si>
  <si>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</si>
  <si>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</si>
  <si>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</si>
  <si>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</si>
  <si>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</si>
  <si>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</si>
  <si>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</si>
  <si>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</si>
  <si>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</si>
  <si>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</si>
  <si>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</si>
  <si>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</si>
  <si>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</si>
  <si>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</si>
  <si>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</si>
  <si>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</si>
  <si>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</si>
  <si>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</si>
  <si>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</si>
  <si>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</si>
  <si>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</si>
  <si>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</si>
  <si>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</si>
  <si>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</si>
  <si>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</si>
  <si>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</si>
  <si>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</si>
  <si>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</si>
  <si>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</si>
  <si>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</si>
  <si>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</si>
  <si>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</si>
  <si>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</si>
  <si>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</si>
  <si>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</si>
  <si>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</si>
  <si>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</si>
  <si>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</si>
  <si>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</si>
  <si>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</si>
  <si>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</si>
  <si>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</si>
  <si>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</si>
  <si>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</si>
  <si>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</si>
  <si>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</si>
  <si>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</si>
  <si>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</si>
  <si>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</si>
  <si>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</si>
  <si>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</si>
  <si>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</si>
  <si>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</si>
  <si>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</si>
  <si>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</si>
  <si>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</si>
  <si>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</si>
  <si>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</si>
  <si>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</si>
  <si>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</si>
  <si>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</si>
  <si>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</si>
  <si>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</si>
  <si>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</si>
  <si>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</si>
  <si>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</si>
  <si>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</si>
  <si>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</si>
  <si>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</si>
  <si>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</si>
  <si>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</si>
  <si>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</si>
  <si>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</si>
  <si>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</si>
  <si>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</si>
  <si>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</si>
  <si>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</si>
  <si>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</si>
  <si>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</si>
  <si>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</si>
  <si>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</si>
  <si>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</si>
  <si>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</si>
  <si>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</si>
  <si>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</si>
  <si>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</si>
  <si>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</si>
  <si>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</si>
  <si>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</si>
  <si>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</si>
  <si>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</si>
  <si>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</si>
  <si>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</si>
  <si>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</si>
  <si>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</si>
  <si>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</si>
  <si>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</si>
  <si>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</si>
  <si>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</si>
  <si>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</si>
  <si>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</si>
  <si>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</si>
  <si>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</si>
  <si>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</si>
  <si>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</si>
  <si>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</si>
  <si>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</si>
  <si>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</si>
  <si>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</si>
  <si>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</si>
  <si>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</si>
  <si>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</si>
  <si>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</si>
  <si>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</si>
  <si>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</si>
  <si>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</si>
  <si>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</si>
  <si>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</si>
  <si>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</si>
  <si>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</si>
  <si>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</si>
  <si>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</si>
  <si>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</si>
  <si>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</si>
  <si>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</si>
  <si>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</si>
  <si>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</si>
  <si>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</si>
  <si>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</si>
  <si>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</si>
  <si>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</si>
  <si>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</si>
  <si>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</si>
  <si>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</si>
  <si>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</si>
  <si>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</si>
  <si>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</si>
  <si>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</si>
  <si>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</si>
  <si>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</si>
  <si>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</si>
  <si>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</si>
  <si>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</si>
  <si>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</si>
  <si>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</si>
  <si>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</si>
  <si>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</si>
  <si>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</si>
  <si>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</si>
  <si>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</si>
  <si>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</si>
  <si>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</si>
  <si>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</si>
  <si>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</si>
  <si>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</si>
  <si>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</si>
  <si>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</si>
  <si>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</si>
  <si>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</si>
  <si>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</si>
  <si>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</si>
  <si>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</si>
  <si>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</si>
  <si>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</si>
  <si>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</si>
  <si>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</si>
  <si>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</si>
  <si>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</si>
  <si>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</si>
  <si>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</si>
  <si>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</si>
  <si>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</si>
  <si>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</si>
  <si>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</si>
  <si>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</si>
  <si>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</si>
  <si>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</si>
  <si>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</si>
  <si>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</si>
  <si>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</si>
  <si>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</si>
  <si>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</si>
  <si>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</si>
  <si>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</si>
  <si>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</si>
  <si>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</si>
  <si>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</si>
  <si>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</si>
  <si>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</si>
  <si>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</si>
  <si>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</si>
  <si>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</si>
  <si>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</si>
  <si>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</si>
  <si>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</si>
  <si>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</si>
  <si>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</si>
  <si>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</si>
  <si>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</si>
  <si>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</si>
  <si>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</si>
  <si>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</si>
  <si>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</si>
  <si>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</si>
  <si>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</si>
  <si>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</si>
  <si>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</si>
  <si>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</si>
  <si>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</si>
  <si>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</si>
  <si>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</si>
  <si>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</si>
  <si>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</si>
  <si>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</si>
  <si>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</si>
  <si>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</si>
  <si>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</si>
  <si>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</si>
  <si>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</si>
  <si>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</si>
  <si>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</si>
  <si>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</si>
  <si>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</si>
  <si>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</si>
  <si>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</si>
  <si>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</si>
  <si>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</si>
  <si>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</si>
  <si>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</si>
  <si>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</si>
  <si>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</si>
  <si>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</si>
  <si>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</si>
  <si>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</si>
  <si>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</si>
  <si>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</si>
  <si>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</si>
  <si>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</si>
  <si>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</si>
  <si>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</si>
  <si>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</si>
  <si>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</si>
  <si>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</si>
  <si>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</si>
  <si>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</si>
  <si>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</si>
  <si>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</si>
  <si>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</si>
  <si>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</si>
  <si>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</si>
  <si>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</si>
  <si>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</si>
  <si>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</si>
  <si>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</si>
  <si>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</si>
  <si>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</si>
  <si>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</si>
  <si>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</si>
  <si>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</si>
  <si>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</si>
  <si>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</si>
  <si>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</si>
  <si>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</si>
  <si>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</si>
  <si>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</si>
  <si>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</si>
  <si>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</si>
  <si>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</si>
  <si>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</si>
  <si>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</si>
  <si>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</si>
  <si>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</si>
  <si>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</si>
  <si>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</si>
  <si>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</si>
  <si>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</si>
  <si>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</si>
  <si>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</si>
  <si>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</si>
  <si>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</si>
  <si>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</si>
  <si>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</si>
  <si>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</si>
  <si>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</si>
  <si>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</si>
  <si>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</si>
  <si>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</si>
  <si>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</si>
  <si>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</si>
  <si>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</si>
  <si>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</si>
  <si>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</si>
  <si>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</si>
  <si>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</si>
  <si>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</si>
  <si>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</si>
  <si>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</si>
  <si>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</si>
  <si>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</si>
  <si>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</si>
  <si>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</si>
  <si>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</si>
  <si>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</si>
  <si>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</si>
  <si>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</si>
  <si>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</si>
  <si>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</si>
  <si>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</si>
  <si>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</si>
  <si>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</si>
  <si>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</si>
  <si>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</si>
  <si>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</si>
  <si>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</si>
  <si>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</si>
  <si>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</si>
  <si>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</si>
  <si>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</si>
  <si>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</si>
  <si>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</si>
  <si>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</si>
  <si>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</si>
  <si>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</si>
  <si>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</si>
  <si>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</si>
  <si>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</si>
  <si>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</si>
  <si>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</si>
  <si>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</si>
  <si>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</si>
  <si>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</si>
  <si>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</si>
  <si>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</si>
  <si>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</si>
  <si>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</si>
  <si>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</si>
  <si>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</si>
  <si>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</si>
  <si>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</si>
  <si>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</si>
  <si>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</si>
  <si>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</si>
  <si>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</si>
  <si>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</si>
  <si>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</si>
  <si>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</si>
  <si>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</si>
  <si>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</si>
  <si>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</si>
  <si>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</si>
  <si>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</si>
  <si>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</si>
  <si>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</si>
  <si>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</si>
  <si>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</si>
  <si>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</si>
  <si>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</si>
  <si>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</si>
  <si>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</si>
  <si>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</si>
  <si>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</si>
  <si>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</si>
  <si>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</si>
  <si>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</si>
  <si>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</si>
  <si>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</si>
  <si>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</si>
  <si>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</si>
  <si>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</si>
  <si>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</si>
  <si>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</si>
  <si>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</si>
  <si>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</si>
  <si>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</si>
  <si>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</si>
  <si>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</si>
  <si>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</si>
  <si>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</si>
  <si>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</si>
  <si>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</si>
  <si>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</si>
  <si>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</si>
  <si>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</si>
  <si>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</si>
  <si>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</si>
  <si>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</si>
  <si>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</si>
  <si>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</si>
  <si>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</si>
  <si>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</si>
  <si>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</si>
  <si>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</si>
  <si>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</si>
  <si>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</si>
  <si>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</si>
  <si>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</si>
  <si>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</si>
  <si>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</si>
  <si>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</si>
  <si>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</si>
  <si>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</si>
  <si>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</si>
  <si>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</si>
  <si>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</si>
  <si>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</si>
  <si>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</si>
  <si>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</si>
  <si>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</si>
  <si>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</si>
  <si>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</si>
  <si>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</si>
  <si>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</si>
  <si>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</si>
  <si>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</si>
  <si>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</si>
  <si>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</si>
  <si>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</si>
  <si>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</si>
  <si>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</si>
  <si>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</si>
  <si>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</si>
  <si>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</si>
  <si>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</si>
  <si>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</si>
  <si>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</si>
  <si>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</si>
  <si>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</si>
  <si>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</si>
  <si>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</si>
  <si>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</si>
  <si>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</si>
  <si>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</si>
  <si>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</si>
  <si>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</si>
  <si>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</si>
  <si>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</si>
  <si>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</si>
  <si>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</si>
  <si>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</si>
  <si>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</si>
  <si>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</si>
  <si>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</si>
  <si>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</si>
  <si>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</si>
  <si>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</si>
  <si>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</si>
  <si>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</si>
  <si>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</si>
  <si>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</si>
  <si>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</si>
  <si>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</si>
  <si>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</si>
  <si>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</si>
  <si>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</si>
  <si>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</si>
  <si>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</si>
  <si>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</si>
  <si>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</si>
  <si>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</si>
  <si>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</si>
  <si>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</si>
  <si>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</si>
  <si>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</si>
  <si>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</si>
  <si>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</si>
  <si>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</si>
  <si>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</si>
  <si>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</si>
  <si>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</si>
  <si>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</si>
  <si>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</si>
  <si>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</si>
  <si>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</si>
  <si>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</si>
  <si>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</si>
  <si>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</si>
  <si>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</si>
  <si>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</si>
  <si>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</si>
  <si>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</si>
  <si>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</si>
  <si>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</si>
  <si>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</si>
  <si>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</si>
  <si>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</si>
  <si>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</si>
  <si>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</si>
  <si>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</si>
  <si>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</si>
  <si>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</si>
  <si>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</si>
  <si>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</si>
  <si>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</si>
  <si>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</si>
  <si>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</si>
  <si>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</si>
  <si>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</si>
  <si>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</si>
  <si>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</si>
  <si>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</si>
  <si>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</si>
  <si>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</si>
  <si>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</si>
  <si>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</si>
  <si>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</si>
  <si>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</si>
  <si>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</si>
  <si>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</si>
  <si>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</si>
  <si>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</si>
  <si>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</si>
  <si>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</si>
  <si>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</si>
  <si>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</si>
  <si>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</si>
  <si>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</si>
  <si>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</si>
  <si>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</si>
  <si>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</si>
  <si>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</si>
  <si>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</si>
  <si>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</si>
  <si>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</si>
  <si>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</si>
  <si>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</si>
  <si>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</si>
  <si>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</si>
  <si>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</si>
  <si>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</si>
  <si>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</si>
  <si>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</si>
  <si>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</si>
  <si>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</si>
  <si>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</si>
  <si>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</si>
  <si>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</si>
  <si>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</si>
  <si>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</si>
  <si>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</si>
  <si>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</si>
  <si>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</si>
  <si>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</si>
  <si>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</si>
  <si>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</si>
  <si>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</si>
  <si>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</si>
  <si>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</si>
  <si>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</si>
  <si>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</si>
  <si>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</si>
  <si>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</si>
  <si>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</si>
  <si>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</si>
  <si>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</si>
  <si>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</si>
  <si>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</si>
  <si>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</si>
  <si>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</si>
  <si>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</si>
  <si>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</si>
  <si>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</si>
  <si>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</si>
  <si>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</si>
  <si>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</si>
  <si>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</si>
  <si>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</si>
  <si>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</si>
  <si>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</si>
  <si>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</si>
  <si>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</si>
  <si>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</si>
  <si>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</si>
  <si>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</si>
  <si>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</si>
  <si>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</si>
  <si>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</si>
  <si>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</si>
  <si>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</si>
  <si>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</si>
  <si>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</si>
  <si>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</si>
  <si>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</si>
  <si>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</si>
  <si>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</si>
  <si>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</si>
  <si>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</si>
  <si>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</si>
  <si>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</si>
  <si>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</si>
  <si>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</si>
  <si>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</si>
  <si>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</si>
  <si>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</si>
  <si>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</si>
  <si>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</si>
  <si>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</si>
  <si>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</si>
  <si>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</si>
  <si>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</si>
  <si>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</si>
  <si>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</si>
  <si>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</si>
  <si>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</si>
  <si>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</si>
  <si>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</si>
  <si>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</si>
  <si>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</si>
  <si>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</si>
  <si>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</si>
  <si>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</si>
  <si>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</si>
  <si>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</si>
  <si>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</si>
  <si>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</si>
  <si>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</si>
  <si>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</si>
  <si>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</si>
  <si>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</si>
  <si>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</si>
  <si>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</si>
  <si>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</si>
  <si>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</si>
  <si>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</si>
  <si>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</si>
  <si>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</si>
  <si>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</si>
  <si>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</si>
  <si>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</si>
  <si>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</si>
  <si>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</si>
  <si>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</si>
  <si>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</si>
  <si>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</si>
  <si>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</si>
  <si>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</si>
  <si>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</si>
  <si>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</si>
  <si>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</si>
  <si>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</si>
  <si>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</si>
  <si>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</si>
  <si>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</si>
  <si>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</si>
  <si>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</si>
  <si>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</si>
  <si>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</si>
  <si>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</si>
  <si>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</si>
  <si>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</si>
  <si>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</si>
  <si>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</si>
  <si>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</si>
  <si>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</si>
  <si>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</si>
  <si>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</si>
  <si>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</si>
  <si>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</si>
  <si>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</si>
  <si>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</si>
  <si>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</si>
  <si>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</si>
  <si>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</si>
  <si>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</si>
  <si>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</si>
  <si>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</si>
  <si>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</si>
  <si>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</si>
  <si>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</si>
  <si>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</si>
  <si>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</si>
  <si>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</si>
  <si>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</si>
  <si>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</si>
  <si>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</si>
  <si>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</si>
  <si>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</si>
  <si>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</si>
  <si>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</si>
  <si>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</si>
  <si>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</si>
  <si>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</si>
  <si>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</si>
  <si>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</si>
  <si>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</si>
  <si>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</si>
  <si>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</si>
  <si>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</si>
  <si>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</si>
  <si>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</si>
  <si>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</si>
  <si>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</si>
  <si>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</si>
  <si>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</si>
  <si>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</si>
  <si>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</si>
  <si>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</si>
  <si>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</si>
  <si>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</si>
  <si>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</si>
  <si>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</si>
  <si>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</si>
  <si>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</si>
  <si>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</si>
  <si>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</si>
  <si>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</si>
  <si>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</si>
  <si>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</si>
  <si>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</si>
  <si>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</si>
  <si>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</si>
  <si>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</si>
  <si>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</si>
  <si>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</si>
  <si>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</si>
  <si>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</si>
  <si>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</si>
  <si>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</si>
  <si>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</si>
  <si>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</si>
  <si>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</si>
  <si>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</si>
  <si>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</si>
  <si>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</si>
  <si>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</si>
  <si>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</si>
  <si>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</si>
  <si>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</si>
  <si>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</si>
  <si>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</si>
  <si>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</si>
  <si>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</si>
  <si>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</si>
  <si>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</si>
  <si>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</si>
  <si>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</si>
  <si>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</si>
  <si>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</si>
  <si>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</si>
  <si>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</si>
  <si>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</si>
  <si>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</si>
  <si>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</si>
  <si>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</si>
  <si>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</si>
  <si>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</si>
  <si>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</si>
  <si>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</si>
  <si>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</si>
  <si>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</si>
  <si>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</si>
  <si>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</si>
  <si>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</si>
  <si>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</si>
  <si>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</si>
  <si>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</si>
  <si>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</si>
  <si>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</si>
  <si>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</si>
  <si>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</si>
  <si>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</si>
  <si>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</si>
  <si>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</si>
  <si>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</si>
  <si>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</si>
  <si>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</si>
  <si>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</si>
  <si>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</si>
  <si>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</si>
  <si>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</si>
  <si>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</si>
  <si>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</si>
  <si>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</si>
  <si>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</si>
  <si>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</si>
  <si>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</si>
  <si>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</si>
  <si>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</si>
  <si>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</si>
  <si>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</si>
  <si>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</si>
  <si>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</si>
  <si>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</si>
  <si>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</si>
  <si>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</si>
  <si>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</si>
  <si>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</si>
  <si>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</si>
  <si>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</si>
  <si>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</si>
  <si>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</si>
  <si>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</si>
  <si>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</si>
  <si>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</si>
  <si>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</si>
  <si>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</si>
  <si>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</si>
  <si>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</si>
  <si>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</si>
  <si>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</si>
  <si>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</si>
  <si>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</si>
  <si>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</si>
  <si>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</si>
  <si>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</si>
  <si>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</si>
  <si>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</si>
  <si>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</si>
  <si>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</si>
  <si>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</si>
  <si>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</si>
  <si>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</si>
  <si>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</si>
  <si>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</si>
  <si>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</si>
  <si>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</si>
  <si>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</si>
  <si>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</si>
  <si>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</si>
  <si>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</si>
  <si>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</si>
  <si>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</si>
  <si>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</si>
  <si>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</si>
  <si>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</si>
  <si>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</si>
  <si>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</si>
  <si>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</si>
  <si>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</si>
  <si>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</si>
  <si>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</si>
  <si>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</si>
  <si>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</si>
  <si>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</si>
  <si>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</si>
  <si>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</si>
  <si>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</si>
  <si>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</si>
  <si>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</si>
  <si>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</si>
  <si>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</si>
  <si>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</si>
  <si>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</si>
  <si>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</si>
  <si>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</si>
  <si>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</si>
  <si>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</si>
  <si>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</si>
  <si>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</si>
  <si>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</si>
  <si>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</si>
  <si>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</si>
  <si>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</si>
  <si>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</si>
  <si>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</si>
  <si>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</si>
  <si>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</si>
  <si>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</si>
  <si>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</si>
  <si>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</si>
  <si>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</si>
  <si>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</si>
  <si>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</si>
  <si>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</si>
  <si>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</si>
  <si>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</si>
  <si>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</si>
  <si>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</si>
  <si>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</si>
  <si>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</si>
  <si>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</si>
  <si>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</si>
  <si>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</si>
  <si>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</si>
  <si>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</si>
  <si>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</si>
  <si>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</si>
  <si>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</si>
  <si>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</si>
  <si>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</si>
  <si>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</si>
  <si>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</si>
  <si>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</si>
  <si>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</si>
  <si>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</si>
  <si>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</si>
  <si>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</si>
  <si>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</si>
  <si>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</si>
  <si>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</si>
  <si>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</si>
  <si>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</si>
  <si>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</si>
  <si>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</si>
  <si>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</si>
  <si>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</si>
  <si>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</si>
  <si>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</si>
  <si>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</si>
  <si>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</si>
  <si>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</si>
  <si>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</si>
  <si>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</si>
  <si>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</si>
  <si>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</si>
  <si>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</si>
  <si>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</si>
  <si>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</si>
  <si>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</si>
  <si>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</si>
  <si>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</si>
  <si>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</si>
  <si>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</si>
  <si>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</si>
  <si>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</si>
  <si>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</si>
  <si>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</si>
  <si>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</si>
  <si>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</si>
  <si>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</si>
  <si>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</si>
  <si>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</si>
  <si>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</si>
  <si>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</si>
  <si>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</si>
  <si>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</si>
  <si>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</si>
  <si>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</si>
  <si>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</si>
  <si>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</si>
  <si>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</si>
  <si>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</si>
  <si>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</si>
  <si>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</si>
  <si>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</si>
  <si>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</si>
  <si>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</si>
  <si>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</si>
  <si>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</si>
  <si>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</si>
  <si>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</si>
  <si>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</si>
  <si>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</si>
  <si>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</si>
  <si>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</si>
  <si>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</si>
  <si>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</si>
  <si>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</si>
  <si>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</si>
  <si>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</si>
  <si>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</si>
  <si>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</si>
  <si>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</si>
  <si>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</si>
  <si>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</si>
  <si>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</si>
  <si>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</si>
  <si>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</si>
  <si>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</si>
  <si>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</si>
  <si>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</si>
  <si>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</si>
  <si>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</si>
  <si>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</si>
  <si>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</si>
  <si>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</si>
  <si>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</si>
  <si>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</si>
  <si>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</si>
  <si>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</si>
  <si>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</si>
  <si>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</si>
  <si>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</si>
  <si>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</si>
  <si>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</si>
  <si>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</si>
  <si>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</si>
  <si>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</si>
  <si>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</si>
  <si>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</si>
  <si>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</si>
  <si>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</si>
  <si>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</si>
  <si>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</si>
  <si>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</si>
  <si>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</si>
  <si>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</si>
  <si>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</si>
  <si>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</si>
  <si>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</si>
  <si>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</si>
  <si>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</si>
  <si>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</si>
  <si>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</si>
  <si>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</si>
  <si>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</si>
  <si>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</si>
  <si>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</si>
  <si>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</si>
  <si>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</si>
  <si>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</si>
  <si>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</si>
  <si>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</si>
  <si>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</si>
  <si>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</si>
  <si>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</si>
  <si>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</si>
  <si>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</si>
  <si>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</si>
  <si>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</si>
  <si>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</si>
  <si>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</si>
  <si>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</si>
  <si>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</si>
  <si>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</si>
  <si>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</si>
  <si>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</si>
  <si>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</si>
  <si>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</si>
  <si>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</si>
  <si>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</si>
  <si>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</si>
  <si>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</si>
  <si>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</si>
  <si>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</si>
  <si>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</si>
  <si>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</si>
  <si>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</si>
  <si>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</si>
  <si>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</si>
  <si>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</si>
  <si>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</si>
  <si>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</si>
  <si>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</si>
  <si>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</si>
  <si>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</si>
  <si>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</si>
  <si>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</si>
  <si>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</si>
  <si>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</si>
  <si>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</si>
  <si>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</si>
  <si>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</si>
  <si>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</si>
  <si>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</si>
  <si>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</si>
  <si>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</si>
  <si>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</si>
  <si>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</si>
  <si>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</si>
  <si>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</si>
  <si>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</si>
  <si>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</si>
  <si>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</si>
  <si>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</si>
  <si>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</si>
  <si>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</si>
  <si>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</si>
  <si>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</si>
  <si>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</si>
  <si>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</si>
  <si>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</si>
  <si>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</si>
  <si>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</si>
  <si>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</si>
  <si>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</si>
  <si>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</si>
  <si>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</si>
  <si>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</si>
  <si>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</si>
  <si>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</si>
  <si>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</si>
  <si>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</si>
  <si>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</si>
  <si>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</si>
  <si>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</si>
  <si>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</si>
  <si>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</si>
  <si>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</si>
  <si>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</si>
  <si>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</si>
  <si>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</si>
  <si>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</si>
  <si>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</si>
  <si>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</si>
  <si>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</si>
  <si>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</si>
  <si>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</si>
  <si>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</si>
  <si>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</si>
  <si>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</si>
  <si>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</si>
  <si>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</si>
  <si>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</si>
  <si>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</si>
  <si>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</si>
  <si>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</si>
  <si>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</si>
  <si>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</si>
  <si>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</si>
  <si>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</si>
  <si>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</si>
  <si>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</si>
  <si>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</si>
  <si>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</si>
  <si>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</si>
  <si>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</si>
  <si>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</si>
  <si>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</si>
  <si>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</si>
  <si>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</si>
  <si>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</si>
  <si>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</si>
  <si>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</si>
  <si>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</si>
  <si>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</si>
  <si>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</si>
  <si>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</si>
  <si>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</si>
  <si>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</si>
  <si>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</si>
  <si>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</si>
  <si>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</si>
  <si>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</si>
  <si>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</si>
  <si>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</si>
  <si>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</si>
  <si>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</si>
  <si>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</si>
  <si>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</si>
  <si>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</si>
  <si>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</si>
  <si>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</si>
  <si>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</si>
  <si>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</si>
  <si>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</si>
  <si>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</si>
  <si>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</si>
  <si>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</si>
  <si>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</si>
  <si>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</si>
  <si>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</si>
  <si>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</si>
  <si>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</si>
  <si>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</si>
  <si>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</si>
  <si>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</si>
  <si>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</si>
  <si>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</si>
  <si>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</si>
  <si>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</si>
  <si>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</si>
  <si>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</si>
  <si>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</si>
  <si>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</si>
  <si>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</si>
  <si>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</si>
  <si>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</si>
  <si>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</si>
  <si>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</si>
  <si>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</si>
  <si>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</si>
  <si>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</si>
  <si>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</si>
  <si>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</si>
  <si>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</si>
  <si>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</si>
  <si>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</si>
  <si>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</si>
  <si>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</si>
  <si>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</si>
  <si>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</si>
  <si>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</si>
  <si>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</si>
  <si>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</si>
  <si>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</si>
  <si>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</si>
  <si>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</si>
  <si>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</si>
  <si>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</si>
  <si>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</si>
  <si>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</si>
  <si>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</si>
  <si>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</si>
  <si>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</si>
  <si>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</si>
  <si>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</si>
  <si>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</si>
  <si>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</si>
  <si>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</si>
  <si>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</si>
  <si>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</si>
  <si>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</si>
  <si>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</si>
  <si>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</si>
  <si>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</si>
  <si>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</si>
  <si>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</si>
  <si>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</si>
  <si>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</si>
  <si>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</si>
  <si>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</si>
  <si>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</si>
  <si>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</si>
  <si>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</si>
  <si>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</si>
  <si>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</si>
  <si>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</si>
  <si>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</si>
  <si>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</si>
  <si>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</si>
  <si>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</si>
  <si>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</si>
  <si>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</si>
  <si>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</si>
  <si>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</si>
  <si>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</si>
  <si>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</si>
  <si>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</si>
  <si>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</si>
  <si>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</si>
  <si>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</si>
  <si>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</si>
  <si>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</si>
  <si>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</si>
  <si>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</si>
  <si>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</si>
  <si>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</si>
  <si>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</si>
  <si>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</si>
  <si>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</si>
  <si>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</si>
  <si>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</si>
  <si>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</si>
  <si>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</si>
  <si>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</si>
  <si>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</si>
  <si>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</si>
  <si>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</si>
  <si>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</si>
  <si>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</si>
  <si>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</si>
  <si>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</si>
  <si>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</si>
  <si>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</si>
  <si>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</si>
  <si>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</si>
  <si>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</si>
  <si>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</si>
  <si>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</si>
  <si>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</si>
  <si>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</si>
  <si>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</si>
  <si>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</si>
  <si>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</si>
  <si>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</si>
  <si>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</si>
  <si>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</si>
  <si>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</si>
  <si>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</si>
  <si>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</si>
  <si>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</si>
  <si>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</si>
  <si>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</si>
  <si>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</si>
  <si>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</si>
  <si>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</si>
  <si>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</si>
  <si>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</si>
  <si>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</si>
  <si>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</si>
  <si>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</si>
  <si>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</si>
  <si>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</si>
  <si>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</si>
  <si>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</si>
  <si>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</si>
  <si>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</si>
  <si>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</si>
  <si>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</si>
  <si>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</si>
  <si>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</si>
  <si>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</si>
  <si>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</si>
  <si>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</si>
  <si>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</si>
  <si>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</si>
  <si>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</si>
  <si>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</si>
  <si>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</si>
  <si>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</si>
  <si>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</si>
  <si>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</si>
  <si>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</si>
  <si>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</si>
  <si>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</si>
  <si>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</si>
  <si>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</si>
  <si>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</si>
  <si>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</si>
  <si>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</si>
  <si>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</si>
  <si>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</si>
  <si>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</si>
  <si>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</si>
  <si>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</si>
  <si>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</si>
  <si>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</si>
  <si>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</si>
  <si>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</si>
  <si>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</si>
  <si>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</si>
  <si>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</si>
  <si>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</si>
  <si>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</si>
  <si>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</si>
  <si>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</si>
  <si>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</si>
  <si>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</si>
  <si>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</si>
  <si>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</si>
  <si>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</si>
  <si>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</si>
  <si>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</si>
  <si>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</si>
  <si>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</si>
  <si>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</si>
  <si>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</si>
  <si>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</si>
  <si>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</si>
  <si>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</si>
  <si>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</si>
  <si>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</si>
  <si>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</si>
  <si>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</si>
  <si>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</si>
  <si>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</si>
  <si>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</si>
  <si>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</si>
  <si>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</si>
  <si>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</si>
  <si>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</si>
  <si>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</si>
  <si>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</si>
  <si>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</si>
  <si>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</si>
  <si>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</si>
  <si>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</si>
  <si>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</si>
  <si>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</si>
  <si>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</si>
  <si>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</si>
  <si>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</si>
  <si>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</si>
  <si>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</si>
  <si>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</si>
  <si>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</si>
  <si>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</si>
  <si>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</si>
  <si>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</si>
  <si>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</si>
  <si>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</si>
  <si>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</si>
  <si>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</si>
  <si>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</si>
  <si>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</si>
  <si>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</si>
  <si>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</si>
  <si>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</si>
  <si>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</si>
  <si>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</si>
  <si>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</si>
  <si>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</si>
  <si>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</si>
  <si>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</si>
  <si>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</si>
  <si>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</si>
  <si>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</si>
  <si>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</si>
  <si>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</si>
  <si>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</si>
  <si>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</si>
  <si>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</si>
  <si>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</si>
  <si>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</si>
  <si>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</si>
  <si>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</si>
  <si>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</si>
  <si>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</si>
  <si>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</si>
  <si>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</si>
  <si>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</si>
  <si>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</si>
  <si>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</si>
  <si>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</si>
  <si>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</si>
  <si>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</si>
  <si>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</si>
  <si>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</si>
  <si>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</si>
  <si>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</si>
  <si>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</si>
  <si>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</si>
  <si>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</si>
  <si>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</si>
  <si>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</si>
  <si>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</si>
  <si>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</si>
  <si>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</si>
  <si>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</si>
  <si>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</si>
  <si>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</si>
  <si>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</si>
  <si>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</si>
  <si>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</si>
  <si>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</si>
  <si>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</si>
  <si>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</si>
  <si>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</si>
  <si>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</si>
  <si>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</si>
  <si>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</si>
  <si>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</si>
  <si>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</si>
  <si>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</si>
  <si>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</si>
  <si>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</si>
  <si>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</si>
  <si>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</si>
  <si>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</si>
  <si>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</si>
  <si>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</si>
  <si>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</si>
  <si>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</si>
  <si>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</si>
  <si>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</si>
  <si>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</si>
  <si>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</si>
  <si>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</si>
  <si>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</si>
  <si>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</si>
  <si>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</si>
  <si>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</si>
  <si>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</si>
  <si>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</si>
  <si>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</si>
  <si>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</si>
  <si>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</si>
  <si>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</si>
  <si>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</si>
  <si>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</si>
  <si>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</si>
  <si>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</si>
  <si>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</si>
  <si>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</si>
  <si>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</si>
  <si>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</si>
  <si>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</si>
  <si>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</si>
  <si>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</si>
  <si>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</si>
  <si>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</si>
  <si>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</si>
  <si>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</si>
  <si>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</si>
  <si>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</si>
  <si>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</si>
  <si>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</si>
  <si>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</si>
  <si>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</si>
  <si>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</si>
  <si>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</si>
  <si>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</si>
  <si>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</si>
  <si>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</si>
  <si>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</si>
  <si>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</si>
  <si>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</si>
  <si>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</si>
  <si>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</si>
  <si>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</si>
  <si>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</si>
  <si>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</si>
  <si>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</si>
  <si>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</si>
  <si>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</si>
  <si>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</si>
  <si>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</si>
  <si>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</si>
  <si>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</si>
  <si>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</si>
  <si>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</si>
  <si>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</si>
  <si>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</si>
  <si>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</si>
  <si>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</si>
  <si>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</si>
  <si>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</si>
  <si>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</si>
  <si>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</si>
  <si>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</si>
  <si>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</si>
  <si>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</si>
  <si>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</si>
  <si>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</si>
  <si>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</si>
  <si>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</si>
  <si>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</si>
  <si>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</si>
  <si>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</si>
  <si>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</si>
  <si>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</si>
  <si>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</si>
  <si>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</si>
  <si>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</si>
  <si>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</si>
  <si>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</si>
  <si>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</si>
  <si>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</si>
  <si>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</si>
  <si>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</si>
  <si>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</si>
  <si>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</si>
  <si>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</si>
  <si>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</si>
  <si>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</si>
  <si>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</si>
  <si>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</si>
  <si>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</si>
  <si>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</si>
  <si>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</si>
  <si>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</si>
  <si>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</si>
  <si>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</si>
  <si>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</si>
  <si>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</si>
  <si>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</si>
  <si>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</si>
  <si>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</si>
  <si>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</si>
  <si>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</si>
  <si>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</si>
  <si>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</si>
  <si>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</si>
  <si>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</si>
  <si>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</si>
  <si>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</si>
  <si>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</si>
  <si>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</si>
  <si>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</si>
  <si>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</si>
  <si>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</si>
  <si>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</si>
  <si>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</si>
  <si>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</si>
  <si>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</si>
  <si>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</si>
  <si>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</si>
  <si>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</si>
  <si>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</si>
  <si>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</si>
  <si>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</si>
  <si>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</si>
  <si>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</si>
  <si>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</si>
  <si>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</si>
  <si>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</si>
  <si>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</si>
  <si>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</si>
  <si>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</si>
  <si>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</si>
  <si>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</si>
  <si>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</si>
  <si>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</si>
  <si>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</si>
  <si>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</si>
  <si>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</si>
  <si>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</si>
  <si>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</si>
  <si>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</si>
  <si>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</si>
  <si>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</si>
  <si>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</si>
  <si>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</si>
  <si>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</si>
  <si>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</si>
  <si>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</si>
  <si>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</si>
  <si>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</si>
  <si>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</si>
  <si>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</si>
  <si>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</si>
  <si>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</si>
  <si>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</si>
  <si>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</si>
  <si>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</si>
  <si>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</si>
  <si>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</si>
  <si>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</si>
  <si>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</si>
  <si>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</si>
  <si>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</si>
  <si>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</si>
  <si>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</si>
  <si>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</si>
  <si>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</si>
  <si>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</si>
  <si>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</si>
  <si>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</si>
  <si>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</si>
  <si>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</si>
  <si>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</si>
  <si>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</si>
  <si>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</si>
  <si>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</si>
  <si>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</si>
  <si>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</si>
  <si>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</si>
  <si>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</si>
  <si>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</si>
  <si>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</si>
  <si>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</si>
  <si>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</si>
  <si>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</si>
  <si>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</si>
  <si>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</si>
  <si>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</si>
  <si>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</si>
  <si>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</si>
  <si>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</si>
  <si>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</si>
  <si>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</si>
  <si>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</si>
  <si>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</si>
  <si>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</si>
  <si>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</si>
  <si>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</si>
  <si>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</si>
  <si>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</si>
  <si>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</si>
  <si>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</si>
  <si>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</si>
  <si>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</si>
  <si>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</si>
  <si>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</si>
  <si>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</si>
  <si>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</si>
  <si>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</si>
  <si>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</si>
  <si>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</si>
  <si>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</si>
  <si>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</si>
  <si>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</si>
  <si>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</si>
  <si>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</si>
  <si>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</si>
  <si>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</si>
  <si>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</si>
  <si>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</si>
  <si>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</si>
  <si>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</si>
  <si>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</si>
  <si>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</si>
  <si>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</si>
  <si>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</si>
  <si>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</si>
  <si>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</si>
  <si>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</si>
  <si>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</si>
  <si>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</si>
  <si>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</si>
  <si>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</si>
  <si>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</si>
  <si>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</si>
  <si>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</si>
  <si>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</si>
  <si>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</si>
  <si>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</si>
  <si>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</si>
  <si>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</si>
  <si>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</si>
  <si>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</si>
  <si>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</si>
  <si>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</si>
  <si>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</si>
  <si>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</si>
  <si>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</si>
  <si>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</si>
  <si>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</si>
  <si>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</si>
  <si>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</si>
  <si>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</si>
  <si>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</si>
  <si>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</si>
  <si>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</si>
  <si>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</si>
  <si>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</si>
  <si>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</si>
  <si>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</si>
  <si>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</si>
  <si>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</si>
  <si>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</si>
  <si>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</si>
  <si>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</si>
  <si>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</si>
  <si>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</si>
  <si>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</si>
  <si>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</si>
  <si>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</si>
  <si>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</si>
  <si>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</si>
  <si>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</si>
  <si>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</si>
  <si>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</si>
  <si>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</si>
  <si>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</si>
  <si>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</si>
  <si>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</si>
  <si>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</si>
  <si>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</si>
  <si>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</si>
  <si>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</si>
  <si>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</si>
  <si>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</si>
  <si>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</si>
  <si>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</si>
  <si>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</si>
  <si>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</si>
  <si>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</si>
  <si>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</si>
  <si>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</si>
  <si>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</si>
  <si>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</si>
  <si>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</si>
  <si>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</si>
  <si>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</si>
  <si>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</si>
  <si>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</si>
  <si>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</si>
  <si>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</si>
  <si>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</si>
  <si>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</si>
  <si>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</si>
  <si>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</si>
  <si>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</si>
  <si>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</si>
  <si>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</si>
  <si>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</si>
  <si>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</si>
  <si>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</si>
  <si>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</si>
  <si>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</si>
  <si>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</si>
  <si>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</si>
  <si>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</si>
  <si>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</si>
  <si>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</si>
  <si>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</si>
  <si>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</si>
  <si>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</si>
  <si>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</si>
  <si>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</si>
  <si>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</si>
  <si>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</si>
  <si>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</si>
  <si>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</si>
  <si>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</si>
  <si>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</si>
  <si>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</si>
  <si>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</si>
  <si>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</si>
  <si>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</si>
  <si>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</si>
  <si>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</si>
  <si>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</si>
  <si>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</si>
  <si>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</si>
  <si>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</si>
  <si>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</si>
  <si>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</si>
  <si>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</si>
  <si>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</si>
  <si>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</si>
  <si>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</si>
  <si>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</si>
  <si>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</si>
  <si>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</si>
  <si>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</si>
  <si>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</si>
  <si>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</si>
  <si>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</si>
  <si>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</si>
  <si>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</si>
  <si>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</si>
  <si>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</si>
  <si>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</si>
  <si>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</si>
  <si>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</si>
  <si>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</si>
  <si>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</si>
  <si>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</si>
  <si>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</si>
  <si>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</si>
  <si>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</si>
  <si>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</si>
  <si>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</si>
  <si>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</si>
  <si>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</si>
  <si>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</si>
  <si>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</si>
  <si>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</si>
  <si>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</si>
  <si>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</si>
  <si>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</si>
  <si>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</si>
  <si>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</si>
  <si>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</si>
  <si>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</si>
  <si>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</si>
  <si>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</si>
  <si>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</si>
  <si>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</si>
  <si>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</si>
  <si>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</si>
  <si>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</si>
  <si>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</si>
  <si>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</si>
  <si>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</si>
  <si>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</si>
  <si>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</si>
  <si>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</si>
  <si>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</si>
  <si>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</si>
  <si>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</si>
  <si>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</si>
  <si>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</si>
  <si>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</si>
  <si>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</si>
  <si>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</si>
  <si>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</si>
  <si>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</si>
  <si>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</si>
  <si>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</si>
  <si>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</si>
  <si>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</si>
  <si>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</si>
  <si>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</si>
  <si>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</si>
  <si>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</si>
  <si>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</si>
  <si>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</si>
  <si>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</si>
  <si>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</si>
  <si>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</si>
  <si>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</si>
  <si>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</si>
  <si>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</si>
  <si>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</si>
  <si>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</si>
  <si>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</si>
  <si>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</si>
  <si>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</si>
  <si>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</si>
  <si>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</si>
  <si>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</si>
  <si>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</si>
  <si>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</si>
  <si>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</si>
  <si>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</si>
  <si>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</si>
  <si>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</si>
  <si>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</si>
  <si>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</si>
  <si>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</si>
  <si>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</si>
  <si>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</si>
  <si>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</si>
  <si>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</si>
  <si>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</si>
  <si>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</si>
  <si>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</si>
  <si>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</si>
  <si>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</si>
  <si>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</si>
  <si>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</si>
  <si>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</si>
  <si>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</si>
  <si>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</si>
  <si>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</si>
  <si>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</si>
  <si>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</si>
  <si>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</si>
  <si>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</si>
  <si>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</si>
  <si>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</si>
  <si>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</si>
  <si>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</si>
  <si>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</si>
  <si>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</si>
  <si>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</si>
  <si>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</si>
  <si>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</si>
  <si>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</si>
  <si>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</si>
  <si>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</si>
  <si>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</si>
  <si>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</si>
  <si>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</si>
  <si>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</si>
  <si>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</si>
  <si>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</si>
  <si>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</si>
  <si>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</si>
  <si>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</si>
  <si>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</si>
  <si>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</si>
  <si>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</si>
  <si>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</si>
  <si>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</si>
  <si>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</si>
  <si>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</si>
  <si>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</si>
  <si>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</si>
  <si>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</si>
  <si>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</si>
  <si>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</si>
  <si>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</si>
  <si>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</si>
  <si>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</si>
  <si>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</si>
  <si>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</si>
  <si>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</si>
  <si>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</si>
  <si>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</si>
  <si>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</si>
  <si>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</si>
  <si>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</si>
  <si>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</si>
  <si>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</si>
  <si>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</si>
  <si>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</si>
  <si>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</si>
  <si>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</si>
  <si>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</si>
  <si>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</si>
  <si>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</si>
  <si>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</si>
  <si>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</si>
  <si>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</si>
  <si>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</si>
  <si>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</si>
  <si>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</si>
  <si>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</si>
  <si>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</si>
  <si>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</si>
  <si>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</si>
  <si>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</si>
  <si>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</si>
  <si>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</si>
  <si>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</si>
  <si>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</si>
  <si>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</si>
  <si>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</si>
  <si>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</si>
  <si>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</si>
  <si>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</si>
  <si>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</si>
  <si>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</si>
  <si>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</si>
  <si>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</si>
  <si>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</si>
  <si>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</si>
  <si>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</si>
  <si>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</si>
  <si>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</si>
  <si>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</si>
  <si>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</si>
  <si>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</si>
  <si>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</si>
  <si>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</si>
  <si>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</si>
  <si>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</si>
  <si>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</si>
  <si>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</si>
  <si>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</si>
  <si>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</si>
  <si>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</si>
  <si>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</si>
  <si>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</si>
  <si>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</si>
  <si>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</si>
  <si>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</si>
  <si>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</si>
  <si>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</si>
  <si>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</si>
  <si>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</si>
  <si>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</si>
  <si>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</si>
  <si>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</si>
  <si>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</si>
  <si>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</si>
  <si>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</si>
  <si>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</si>
  <si>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</si>
  <si>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</si>
  <si>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</si>
  <si>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</si>
  <si>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</si>
  <si>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</si>
  <si>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</si>
  <si>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</si>
  <si>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</si>
  <si>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</si>
  <si>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</si>
  <si>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</si>
  <si>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</si>
  <si>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</si>
  <si>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</si>
  <si>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</si>
  <si>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</si>
  <si>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</si>
  <si>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</si>
  <si>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</si>
  <si>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</si>
  <si>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</si>
  <si>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</si>
  <si>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</si>
  <si>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</si>
  <si>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</si>
  <si>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</si>
  <si>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</si>
  <si>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</si>
  <si>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</si>
  <si>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</si>
  <si>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</si>
  <si>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</si>
  <si>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</si>
  <si>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</si>
  <si>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</si>
  <si>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</si>
  <si>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</si>
  <si>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</si>
  <si>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</si>
  <si>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</si>
  <si>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</si>
  <si>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</si>
  <si>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</si>
  <si>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</si>
  <si>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</si>
  <si>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</si>
  <si>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</si>
  <si>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</si>
  <si>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</si>
  <si>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</si>
  <si>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</si>
  <si>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</si>
  <si>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</si>
  <si>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</si>
  <si>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</si>
  <si>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</si>
  <si>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</si>
  <si>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</si>
  <si>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</si>
  <si>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</si>
  <si>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</si>
  <si>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</si>
  <si>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</si>
  <si>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</si>
  <si>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</si>
  <si>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</si>
  <si>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</si>
  <si>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</si>
  <si>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</si>
  <si>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</si>
  <si>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</si>
  <si>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</si>
  <si>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</si>
  <si>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</si>
  <si>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</si>
  <si>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</si>
  <si>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</si>
  <si>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</si>
  <si>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</si>
  <si>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</si>
  <si>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</si>
  <si>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</si>
  <si>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</si>
  <si>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</si>
  <si>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</si>
  <si>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</si>
  <si>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</si>
  <si>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</si>
  <si>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</si>
  <si>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</si>
  <si>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</si>
  <si>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</si>
  <si>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</si>
  <si>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</si>
  <si>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</si>
  <si>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</si>
  <si>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</si>
  <si>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</si>
  <si>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</si>
  <si>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</si>
  <si>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</si>
  <si>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</si>
  <si>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</si>
  <si>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</si>
  <si>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</si>
  <si>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</si>
  <si>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</si>
  <si>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</si>
  <si>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</si>
  <si>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</si>
  <si>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</si>
  <si>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</si>
  <si>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</si>
  <si>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</si>
  <si>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</si>
  <si>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</si>
  <si>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</si>
  <si>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</si>
  <si>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</si>
  <si>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</si>
  <si>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</si>
  <si>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</si>
  <si>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</si>
  <si>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</si>
  <si>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</si>
  <si>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</si>
  <si>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</si>
  <si>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</si>
  <si>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</si>
  <si>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</si>
  <si>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</si>
  <si>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</si>
  <si>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</si>
  <si>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</si>
  <si>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</si>
  <si>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</si>
  <si>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</si>
  <si>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</si>
  <si>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</si>
  <si>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</si>
  <si>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</si>
  <si>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</si>
  <si>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</si>
  <si>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</si>
  <si>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</si>
  <si>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</si>
  <si>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</si>
  <si>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</si>
  <si>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</si>
  <si>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</si>
  <si>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</si>
  <si>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</si>
  <si>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</si>
  <si>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</si>
  <si>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</si>
  <si>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</si>
  <si>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</si>
  <si>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</si>
  <si>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</si>
  <si>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</si>
  <si>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</si>
  <si>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</si>
  <si>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</si>
  <si>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</si>
  <si>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</si>
  <si>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</si>
  <si>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</si>
  <si>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</si>
  <si>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</si>
  <si>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</si>
  <si>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</si>
  <si>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</si>
  <si>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</si>
  <si>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</si>
  <si>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</si>
  <si>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</si>
  <si>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</si>
  <si>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</si>
  <si>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</si>
  <si>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</si>
  <si>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</si>
  <si>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</si>
  <si>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</si>
  <si>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</si>
  <si>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</si>
  <si>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</si>
  <si>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</si>
  <si>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</si>
  <si>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</si>
  <si>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</si>
  <si>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</si>
  <si>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</si>
  <si>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</si>
  <si>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</si>
  <si>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</si>
  <si>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</si>
  <si>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</si>
  <si>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</si>
  <si>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</si>
  <si>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</si>
  <si>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</si>
  <si>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</si>
  <si>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</si>
  <si>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</si>
  <si>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</si>
  <si>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</si>
  <si>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</si>
  <si>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</si>
  <si>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</si>
  <si>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</si>
  <si>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</si>
  <si>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</si>
  <si>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</si>
  <si>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</si>
  <si>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</si>
  <si>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</si>
  <si>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</si>
  <si>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</si>
  <si>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</si>
  <si>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</si>
  <si>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</si>
  <si>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</si>
  <si>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</si>
  <si>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</si>
  <si>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</si>
  <si>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</si>
  <si>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</si>
  <si>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</si>
  <si>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</si>
  <si>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</si>
  <si>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</si>
  <si>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</si>
  <si>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</si>
  <si>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</si>
  <si>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</si>
  <si>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</si>
  <si>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</si>
  <si>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</si>
  <si>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</si>
  <si>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</si>
  <si>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</si>
  <si>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</si>
  <si>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</si>
  <si>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</si>
  <si>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</si>
  <si>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</si>
  <si>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</si>
  <si>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</si>
  <si>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</si>
  <si>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</si>
  <si>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</si>
  <si>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</si>
  <si>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</si>
  <si>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</si>
  <si>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</si>
  <si>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</si>
  <si>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</si>
  <si>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</si>
  <si>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</si>
  <si>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</si>
  <si>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</si>
  <si>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</si>
  <si>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</si>
  <si>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</si>
  <si>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</si>
  <si>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</si>
  <si>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</si>
  <si>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</si>
  <si>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</si>
  <si>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</si>
  <si>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</si>
  <si>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</si>
  <si>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</si>
  <si>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</si>
  <si>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</si>
  <si>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</si>
  <si>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</si>
  <si>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</si>
  <si>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</si>
  <si>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</si>
  <si>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</si>
  <si>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</si>
  <si>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</si>
  <si>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</si>
  <si>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</si>
  <si>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</si>
  <si>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</si>
  <si>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</si>
  <si>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</si>
  <si>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</si>
  <si>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</si>
  <si>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</si>
  <si>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</si>
  <si>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</si>
  <si>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</si>
  <si>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</si>
  <si>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</si>
  <si>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</si>
  <si>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</si>
  <si>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</si>
  <si>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</si>
  <si>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</si>
  <si>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</si>
  <si>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</si>
  <si>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</si>
  <si>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</si>
  <si>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</si>
  <si>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</si>
  <si>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</si>
  <si>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</si>
  <si>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</si>
  <si>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</si>
  <si>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</si>
  <si>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</si>
  <si>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</si>
  <si>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</si>
  <si>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</si>
  <si>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</si>
  <si>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</si>
  <si>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</si>
  <si>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</si>
  <si>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</si>
  <si>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</si>
  <si>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</si>
  <si>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</si>
  <si>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</si>
  <si>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</si>
  <si>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</si>
  <si>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</si>
  <si>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</si>
  <si>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</si>
  <si>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</si>
  <si>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</si>
  <si>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</si>
  <si>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</si>
  <si>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</si>
  <si>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</si>
  <si>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</si>
  <si>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</si>
  <si>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</si>
  <si>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</si>
  <si>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</si>
  <si>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</si>
  <si>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</si>
  <si>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</si>
  <si>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</si>
  <si>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</si>
  <si>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</si>
  <si>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</si>
  <si>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</si>
  <si>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</si>
  <si>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</si>
  <si>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</si>
  <si>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</si>
  <si>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</si>
  <si>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</si>
  <si>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</si>
  <si>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</si>
  <si>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</si>
  <si>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</si>
  <si>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</si>
  <si>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</si>
  <si>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</si>
  <si>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</si>
  <si>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</si>
  <si>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</si>
  <si>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</si>
  <si>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</si>
  <si>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</si>
  <si>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</si>
  <si>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</si>
  <si>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</si>
  <si>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</si>
  <si>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</si>
  <si>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</si>
  <si>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</si>
  <si>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</si>
  <si>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</si>
  <si>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</si>
  <si>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</si>
  <si>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</si>
  <si>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</si>
  <si>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</si>
  <si>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</si>
  <si>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</si>
  <si>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</si>
  <si>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</si>
  <si>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</si>
  <si>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</si>
  <si>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</si>
  <si>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</si>
  <si>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</si>
  <si>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</si>
  <si>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</si>
  <si>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</si>
  <si>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</si>
  <si>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</si>
  <si>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</si>
  <si>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</si>
  <si>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</si>
  <si>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</si>
  <si>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</si>
  <si>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</si>
  <si>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</si>
  <si>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</si>
  <si>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</si>
  <si>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</si>
  <si>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</si>
  <si>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</si>
  <si>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</si>
  <si>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</si>
  <si>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</si>
  <si>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</si>
  <si>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</si>
  <si>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</si>
  <si>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</si>
  <si>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</si>
  <si>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</si>
  <si>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</si>
  <si>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</si>
  <si>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</si>
  <si>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</si>
  <si>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</si>
  <si>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</si>
  <si>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</si>
  <si>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</si>
  <si>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</si>
  <si>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</si>
  <si>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</si>
  <si>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</si>
  <si>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</si>
  <si>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</si>
  <si>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</si>
  <si>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</si>
  <si>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</si>
  <si>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</si>
  <si>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</si>
  <si>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</si>
  <si>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</si>
  <si>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</si>
  <si>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</si>
  <si>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</si>
  <si>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</si>
  <si>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</si>
  <si>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</si>
  <si>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</si>
  <si>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</si>
  <si>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</si>
  <si>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</si>
  <si>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</si>
  <si>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</si>
  <si>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</si>
  <si>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</si>
  <si>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</si>
  <si>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</si>
  <si>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</si>
  <si>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</si>
  <si>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</si>
  <si>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</si>
  <si>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</si>
  <si>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</si>
  <si>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</si>
  <si>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</si>
  <si>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</si>
  <si>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</si>
  <si>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</si>
  <si>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</si>
  <si>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</si>
  <si>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</si>
  <si>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</si>
  <si>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</si>
  <si>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</si>
  <si>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</si>
  <si>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</si>
  <si>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</si>
  <si>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</si>
  <si>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</si>
  <si>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</si>
  <si>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</si>
  <si>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</si>
  <si>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</si>
  <si>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</si>
  <si>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</si>
  <si>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</si>
  <si>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</si>
  <si>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</si>
  <si>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</si>
  <si>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</si>
  <si>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</si>
  <si>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</si>
  <si>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</si>
  <si>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</si>
  <si>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</si>
  <si>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</si>
  <si>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</si>
  <si>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</si>
  <si>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</si>
  <si>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</si>
  <si>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</si>
  <si>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</si>
  <si>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</si>
  <si>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</si>
  <si>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</si>
  <si>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</si>
  <si>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</si>
  <si>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</si>
  <si>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</si>
  <si>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</si>
  <si>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</si>
  <si>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</si>
  <si>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</si>
  <si>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</si>
  <si>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</si>
  <si>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</si>
  <si>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</si>
  <si>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</si>
  <si>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</si>
  <si>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</si>
  <si>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</si>
  <si>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</si>
  <si>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</si>
  <si>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</si>
  <si>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</si>
  <si>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</si>
  <si>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</si>
  <si>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</si>
  <si>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</si>
  <si>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</si>
  <si>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</si>
  <si>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</si>
  <si>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</si>
  <si>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</si>
  <si>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</si>
  <si>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</si>
  <si>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</si>
  <si>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</si>
  <si>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</si>
  <si>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</si>
  <si>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</si>
  <si>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</si>
  <si>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</si>
  <si>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</si>
  <si>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</si>
  <si>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</si>
  <si>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</si>
  <si>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</si>
  <si>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</si>
  <si>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</si>
  <si>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</si>
  <si>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</si>
  <si>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</si>
  <si>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</si>
  <si>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</si>
  <si>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</si>
  <si>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</si>
  <si>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</si>
  <si>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</si>
  <si>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</si>
  <si>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</si>
  <si>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</si>
  <si>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</si>
  <si>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</si>
  <si>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</si>
  <si>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</si>
  <si>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</si>
  <si>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</si>
  <si>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</si>
  <si>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</si>
  <si>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</si>
  <si>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</si>
  <si>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</si>
  <si>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</si>
  <si>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</si>
  <si>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</si>
  <si>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</si>
  <si>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</si>
  <si>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</si>
  <si>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</si>
  <si>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</si>
  <si>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</si>
  <si>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</si>
  <si>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</si>
  <si>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</si>
  <si>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</si>
  <si>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</si>
  <si>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</si>
  <si>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</si>
  <si>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</si>
  <si>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</si>
  <si>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</si>
  <si>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</si>
  <si>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</si>
  <si>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</si>
  <si>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</si>
  <si>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</si>
  <si>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</si>
  <si>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</si>
  <si>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</si>
  <si>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</si>
  <si>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</si>
  <si>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</si>
  <si>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</si>
  <si>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</si>
  <si>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</si>
  <si>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</si>
  <si>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</si>
  <si>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</si>
  <si>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</si>
  <si>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</si>
  <si>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</si>
  <si>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</si>
  <si>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</si>
  <si>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</si>
  <si>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</si>
  <si>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</si>
  <si>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</si>
  <si>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</si>
  <si>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</si>
  <si>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</si>
  <si>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</si>
  <si>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</si>
  <si>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</si>
  <si>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</si>
  <si>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</si>
  <si>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</si>
  <si>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</si>
  <si>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</si>
  <si>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</si>
  <si>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</si>
  <si>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</si>
  <si>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</si>
  <si>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</si>
  <si>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</si>
  <si>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</si>
  <si>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</si>
  <si>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</si>
  <si>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</si>
  <si>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</si>
  <si>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</si>
  <si>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</si>
  <si>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</si>
  <si>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</si>
  <si>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</si>
  <si>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</si>
  <si>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</si>
  <si>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</si>
  <si>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</si>
  <si>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</si>
  <si>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</si>
  <si>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</si>
  <si>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</si>
  <si>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</si>
  <si>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</si>
  <si>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</si>
  <si>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</si>
  <si>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</si>
  <si>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</si>
  <si>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</si>
  <si>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</si>
  <si>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</si>
  <si>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</si>
  <si>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</si>
  <si>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</si>
  <si>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</si>
  <si>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</si>
  <si>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</si>
  <si>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</si>
  <si>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</si>
  <si>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</si>
  <si>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</si>
  <si>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</si>
  <si>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</si>
  <si>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</si>
  <si>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</si>
  <si>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</si>
  <si>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</si>
  <si>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</si>
  <si>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</si>
  <si>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</si>
  <si>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</si>
  <si>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</si>
  <si>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</si>
  <si>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</si>
  <si>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</si>
  <si>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</si>
  <si>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</si>
  <si>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</si>
  <si>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</si>
  <si>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</si>
  <si>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</si>
  <si>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</si>
  <si>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</si>
  <si>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</si>
  <si>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</si>
  <si>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</si>
  <si>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</si>
  <si>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</si>
  <si>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</si>
  <si>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</si>
  <si>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</si>
  <si>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</si>
  <si>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</si>
  <si>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</si>
  <si>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</si>
  <si>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</si>
  <si>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</si>
  <si>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</si>
  <si>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</si>
  <si>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</si>
  <si>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</si>
  <si>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</si>
  <si>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</si>
  <si>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</si>
  <si>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</si>
  <si>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</si>
  <si>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</si>
  <si>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</si>
  <si>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</si>
  <si>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</si>
  <si>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</si>
  <si>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</si>
  <si>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</si>
  <si>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</si>
  <si>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</si>
  <si>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</si>
  <si>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</si>
  <si>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</si>
  <si>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</si>
  <si>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</si>
  <si>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</si>
  <si>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</si>
  <si>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</si>
  <si>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</si>
  <si>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</si>
  <si>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</si>
  <si>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</si>
  <si>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</si>
  <si>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</si>
  <si>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</si>
  <si>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</si>
  <si>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</si>
  <si>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</si>
  <si>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</si>
  <si>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</si>
  <si>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</si>
  <si>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</si>
  <si>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</si>
  <si>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</si>
  <si>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</si>
  <si>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</si>
  <si>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</si>
  <si>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</si>
  <si>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</si>
  <si>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</si>
  <si>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</si>
  <si>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</si>
  <si>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</si>
  <si>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</si>
  <si>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</si>
  <si>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</si>
  <si>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</si>
  <si>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</si>
  <si>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</si>
  <si>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</si>
  <si>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</si>
  <si>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</si>
  <si>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</si>
  <si>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</si>
  <si>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</si>
  <si>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</si>
  <si>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</si>
  <si>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</si>
  <si>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</si>
  <si>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</si>
  <si>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</si>
  <si>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</si>
  <si>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</si>
  <si>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</si>
  <si>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</si>
  <si>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</si>
  <si>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</si>
  <si>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</si>
  <si>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</si>
  <si>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</si>
  <si>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</si>
  <si>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</si>
  <si>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</si>
  <si>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</si>
  <si>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</si>
  <si>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</si>
  <si>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</si>
  <si>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</si>
  <si>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</si>
  <si>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</si>
  <si>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</si>
  <si>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</si>
  <si>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</si>
  <si>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</si>
  <si>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</si>
  <si>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</si>
  <si>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</si>
  <si>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</si>
  <si>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</si>
  <si>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</si>
  <si>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</si>
  <si>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</si>
  <si>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</si>
  <si>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</si>
  <si>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</si>
  <si>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</si>
  <si>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</si>
  <si>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</si>
  <si>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</si>
  <si>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</si>
  <si>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</si>
  <si>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</si>
  <si>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</si>
  <si>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</si>
  <si>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</si>
  <si>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</si>
  <si>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</si>
  <si>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</si>
  <si>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</si>
  <si>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</si>
  <si>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</si>
  <si>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</si>
  <si>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</si>
  <si>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</si>
  <si>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</si>
  <si>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</si>
  <si>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</si>
  <si>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</si>
  <si>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</si>
  <si>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</si>
  <si>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</si>
  <si>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</si>
  <si>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</si>
  <si>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</si>
  <si>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</si>
  <si>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</si>
  <si>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</si>
  <si>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</si>
  <si>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</si>
  <si>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</si>
  <si>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</si>
  <si>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</si>
  <si>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</si>
  <si>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</si>
  <si>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</si>
  <si>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</si>
  <si>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</si>
  <si>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</si>
  <si>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</si>
  <si>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</si>
  <si>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</si>
  <si>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</si>
  <si>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</si>
  <si>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</si>
  <si>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</si>
  <si>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</si>
  <si>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</si>
  <si>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</si>
  <si>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</si>
  <si>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</si>
  <si>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</si>
  <si>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</si>
  <si>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</si>
  <si>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</si>
  <si>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</si>
  <si>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</si>
  <si>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</si>
  <si>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</si>
  <si>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</si>
  <si>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</si>
  <si>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</si>
  <si>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</si>
  <si>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</si>
  <si>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</si>
  <si>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</si>
  <si>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</si>
  <si>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</si>
  <si>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</si>
  <si>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</si>
  <si>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</si>
  <si>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</si>
  <si>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</si>
  <si>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</si>
  <si>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</si>
  <si>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</si>
  <si>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</si>
  <si>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</si>
  <si>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</si>
  <si>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</si>
  <si>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</si>
  <si>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</si>
  <si>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</si>
  <si>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</si>
  <si>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</si>
  <si>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</si>
  <si>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</si>
  <si>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</si>
  <si>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</si>
  <si>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</si>
  <si>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</si>
  <si>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</si>
  <si>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</si>
  <si>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</si>
  <si>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</si>
  <si>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</si>
  <si>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</si>
  <si>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</si>
  <si>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</si>
  <si>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</si>
  <si>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</si>
  <si>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</si>
  <si>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</si>
  <si>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</si>
  <si>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</si>
  <si>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</si>
  <si>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</si>
  <si>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</si>
  <si>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</si>
  <si>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</si>
  <si>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</si>
  <si>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</si>
  <si>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</si>
  <si>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</si>
  <si>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</si>
  <si>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</si>
  <si>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</si>
  <si>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</si>
  <si>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</si>
  <si>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</si>
  <si>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</si>
  <si>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</si>
  <si>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</si>
  <si>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</si>
  <si>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</si>
  <si>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</si>
  <si>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</si>
  <si>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</si>
  <si>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</si>
  <si>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</si>
  <si>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</si>
  <si>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</si>
  <si>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</si>
  <si>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</si>
  <si>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</si>
  <si>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</si>
  <si>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</si>
  <si>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</si>
  <si>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</si>
  <si>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</si>
  <si>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</si>
  <si>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</si>
  <si>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</si>
  <si>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</si>
  <si>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</si>
  <si>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</si>
  <si>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</si>
  <si>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</si>
  <si>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</si>
  <si>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</si>
  <si>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</si>
  <si>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</si>
  <si>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</si>
  <si>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</si>
  <si>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</si>
  <si>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</si>
  <si>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</si>
  <si>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</si>
  <si>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</si>
  <si>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</si>
  <si>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</si>
  <si>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</si>
  <si>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</si>
  <si>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</si>
  <si>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</si>
  <si>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</si>
  <si>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</si>
  <si>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</si>
  <si>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</si>
  <si>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</si>
  <si>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</si>
  <si>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</si>
  <si>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</si>
  <si>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</si>
  <si>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</si>
  <si>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</si>
  <si>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</si>
  <si>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</si>
  <si>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</si>
  <si>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</si>
  <si>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</si>
  <si>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</si>
  <si>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</si>
  <si>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</si>
  <si>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</si>
  <si>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</si>
  <si>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</si>
  <si>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</si>
  <si>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</si>
  <si>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</si>
  <si>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</si>
  <si>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</si>
  <si>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</si>
  <si>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</si>
  <si>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</si>
  <si>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</si>
  <si>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</si>
  <si>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</si>
  <si>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</si>
  <si>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</si>
  <si>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</si>
  <si>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</si>
  <si>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</si>
  <si>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</si>
  <si>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</si>
  <si>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</si>
  <si>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</si>
  <si>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</si>
  <si>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</si>
  <si>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</si>
  <si>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</si>
  <si>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</si>
  <si>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</si>
  <si>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</si>
  <si>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</si>
  <si>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</si>
  <si>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</si>
  <si>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</si>
  <si>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</si>
  <si>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</si>
  <si>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</si>
  <si>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</si>
  <si>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</si>
  <si>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</si>
  <si>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</si>
  <si>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</si>
  <si>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</si>
  <si>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</si>
  <si>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</si>
  <si>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</si>
  <si>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</si>
  <si>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</si>
  <si>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</si>
  <si>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</si>
  <si>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</si>
  <si>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</si>
  <si>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</si>
  <si>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</si>
  <si>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</si>
  <si>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</si>
  <si>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</si>
  <si>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</si>
  <si>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</si>
  <si>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</si>
  <si>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</si>
  <si>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</si>
  <si>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</si>
  <si>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</si>
  <si>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</si>
  <si>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</si>
  <si>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</si>
  <si>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</si>
  <si>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</si>
  <si>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</si>
  <si>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</si>
  <si>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</si>
  <si>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</si>
  <si>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</si>
  <si>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</si>
  <si>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</si>
  <si>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</si>
  <si>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</si>
  <si>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</si>
  <si>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</si>
  <si>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</si>
  <si>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</si>
  <si>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</si>
  <si>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</si>
  <si>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</si>
  <si>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</si>
  <si>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</si>
  <si>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</si>
  <si>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</si>
  <si>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</si>
  <si>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</si>
  <si>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</si>
  <si>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</si>
  <si>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</si>
  <si>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</si>
  <si>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</si>
  <si>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</si>
  <si>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</si>
  <si>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</si>
  <si>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</si>
  <si>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</si>
  <si>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</si>
  <si>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</si>
  <si>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</si>
  <si>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</si>
  <si>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</si>
  <si>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</si>
  <si>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</si>
  <si>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</si>
  <si>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</si>
  <si>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</si>
  <si>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</si>
  <si>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</si>
  <si>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</si>
  <si>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</si>
  <si>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</si>
  <si>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</si>
  <si>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</si>
  <si>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</si>
  <si>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</si>
  <si>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</si>
  <si>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</si>
  <si>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</si>
  <si>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</si>
  <si>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</si>
  <si>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</si>
  <si>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</si>
  <si>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</si>
  <si>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</si>
  <si>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</si>
  <si>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</si>
  <si>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</si>
  <si>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</si>
  <si>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</si>
  <si>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</si>
  <si>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</si>
  <si>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</si>
  <si>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</si>
  <si>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</si>
  <si>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</si>
  <si>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</si>
  <si>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</si>
  <si>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</si>
  <si>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</si>
  <si>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</si>
  <si>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</si>
  <si>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</si>
  <si>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</si>
  <si>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</si>
  <si>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</si>
  <si>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</si>
  <si>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</si>
  <si>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</si>
  <si>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</si>
  <si>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</si>
  <si>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</si>
  <si>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</si>
  <si>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</si>
  <si>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</si>
  <si>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</si>
  <si>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</si>
  <si>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</si>
  <si>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</si>
  <si>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</si>
  <si>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</si>
  <si>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</si>
  <si>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</si>
  <si>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</si>
  <si>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</si>
  <si>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</si>
  <si>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</si>
  <si>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</si>
  <si>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</si>
  <si>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</si>
  <si>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</si>
  <si>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</si>
  <si>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</si>
  <si>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</si>
  <si>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</si>
  <si>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</si>
  <si>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</si>
  <si>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</si>
  <si>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</si>
  <si>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</si>
  <si>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</si>
  <si>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</si>
  <si>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</si>
  <si>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</si>
  <si>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</si>
  <si>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</si>
  <si>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</si>
  <si>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</si>
  <si>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</si>
  <si>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</si>
  <si>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</si>
  <si>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</si>
  <si>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</si>
  <si>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</si>
  <si>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</si>
  <si>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</si>
  <si>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</si>
  <si>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</si>
  <si>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</si>
  <si>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</si>
  <si>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</si>
  <si>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</si>
  <si>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</si>
  <si>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</si>
  <si>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</si>
  <si>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</si>
  <si>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</si>
  <si>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</si>
  <si>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</si>
  <si>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</si>
  <si>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</si>
  <si>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</si>
  <si>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</si>
  <si>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</si>
  <si>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</si>
  <si>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</si>
  <si>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</si>
  <si>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</si>
  <si>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</si>
  <si>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</si>
  <si>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</si>
  <si>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</si>
  <si>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</si>
  <si>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</si>
  <si>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</si>
  <si>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</si>
  <si>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</si>
  <si>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</si>
  <si>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</si>
  <si>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</si>
  <si>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</si>
  <si>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</si>
  <si>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</si>
  <si>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</si>
  <si>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</si>
  <si>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</si>
  <si>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</si>
  <si>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</si>
  <si>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</si>
  <si>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</si>
  <si>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</si>
  <si>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</si>
  <si>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</si>
  <si>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</si>
  <si>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</si>
  <si>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</si>
  <si>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</si>
  <si>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</si>
  <si>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</si>
  <si>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</si>
  <si>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</si>
  <si>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</si>
  <si>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</si>
  <si>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</si>
  <si>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</si>
  <si>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</si>
  <si>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</si>
  <si>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</si>
  <si>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</si>
  <si>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</si>
  <si>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</si>
  <si>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</si>
  <si>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</si>
  <si>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</si>
  <si>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</si>
  <si>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</si>
  <si>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</si>
  <si>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</si>
  <si>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</si>
  <si>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</si>
  <si>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</si>
  <si>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</si>
  <si>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</si>
  <si>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</si>
  <si>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</si>
  <si>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</si>
  <si>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</si>
  <si>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</si>
  <si>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</si>
  <si>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</si>
  <si>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</si>
  <si>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</si>
  <si>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</si>
  <si>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</si>
  <si>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</si>
  <si>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</si>
  <si>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</si>
  <si>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</si>
  <si>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</si>
  <si>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</si>
  <si>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</si>
  <si>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</si>
  <si>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</si>
  <si>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</si>
  <si>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</si>
  <si>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</si>
  <si>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</si>
  <si>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</si>
  <si>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</si>
  <si>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</si>
  <si>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</si>
  <si>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</si>
  <si>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</si>
  <si>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</si>
  <si>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</si>
  <si>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</si>
  <si>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</si>
  <si>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</si>
  <si>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</si>
  <si>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</si>
  <si>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</si>
  <si>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</si>
  <si>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</si>
  <si>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</si>
  <si>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</si>
  <si>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</si>
  <si>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</si>
  <si>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</si>
  <si>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</si>
  <si>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</si>
  <si>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</si>
  <si>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</si>
  <si>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</si>
  <si>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</si>
  <si>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</si>
  <si>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</si>
  <si>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</si>
  <si>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</si>
  <si>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</si>
  <si>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</si>
  <si>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</si>
  <si>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</si>
  <si>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</si>
  <si>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</si>
  <si>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</si>
  <si>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</si>
  <si>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</si>
  <si>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</si>
  <si>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</si>
  <si>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</si>
  <si>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</si>
  <si>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</si>
  <si>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</si>
  <si>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</si>
  <si>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</si>
  <si>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</si>
  <si>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</si>
  <si>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</si>
  <si>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</si>
  <si>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</si>
  <si>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</si>
  <si>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</si>
  <si>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</si>
  <si>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</si>
  <si>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</si>
  <si>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</si>
  <si>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</si>
  <si>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</si>
  <si>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</si>
  <si>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</si>
  <si>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</si>
  <si>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</si>
  <si>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</si>
  <si>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</si>
  <si>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</si>
  <si>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</si>
  <si>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</si>
  <si>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</si>
  <si>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</si>
  <si>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</si>
  <si>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</si>
  <si>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</si>
  <si>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</si>
  <si>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</si>
  <si>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</si>
  <si>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</si>
  <si>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</si>
  <si>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</si>
  <si>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</si>
  <si>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</si>
  <si>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</si>
  <si>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</si>
  <si>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</si>
  <si>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</si>
  <si>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</si>
  <si>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</si>
  <si>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</si>
  <si>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</si>
  <si>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</si>
  <si>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</si>
  <si>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</si>
  <si>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</si>
  <si>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</si>
  <si>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</si>
  <si>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</si>
  <si>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</si>
  <si>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</si>
  <si>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</si>
  <si>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</si>
  <si>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</si>
  <si>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</si>
  <si>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</si>
  <si>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</si>
  <si>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</si>
  <si>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</si>
  <si>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</si>
  <si>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</si>
  <si>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</si>
  <si>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</si>
  <si>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</si>
  <si>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</si>
  <si>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</si>
  <si>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</si>
  <si>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</si>
  <si>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</si>
  <si>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</si>
  <si>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</si>
  <si>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</si>
  <si>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</si>
  <si>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</si>
  <si>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</si>
  <si>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</si>
  <si>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</si>
  <si>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</si>
  <si>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</si>
  <si>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</si>
  <si>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</si>
  <si>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</si>
  <si>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</si>
  <si>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</si>
  <si>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</si>
  <si>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</si>
  <si>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</si>
  <si>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</si>
  <si>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</si>
  <si>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</si>
  <si>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</si>
  <si>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</si>
  <si>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</si>
  <si>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</si>
  <si>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</si>
  <si>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</si>
  <si>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</si>
  <si>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</si>
  <si>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</si>
  <si>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</si>
  <si>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</si>
  <si>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</si>
  <si>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</si>
  <si>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</si>
  <si>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</si>
  <si>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</si>
  <si>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</si>
  <si>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</si>
  <si>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</si>
  <si>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</si>
  <si>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</si>
  <si>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</si>
  <si>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</si>
  <si>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</si>
  <si>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</si>
  <si>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</si>
  <si>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</si>
  <si>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</si>
  <si>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</si>
  <si>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</si>
  <si>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</si>
  <si>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</si>
  <si>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</si>
  <si>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</si>
  <si>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</si>
  <si>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</si>
  <si>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</si>
  <si>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</si>
  <si>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</si>
  <si>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</si>
  <si>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</si>
  <si>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</si>
  <si>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</si>
  <si>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</si>
  <si>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</si>
  <si>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</si>
  <si>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</si>
  <si>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</si>
  <si>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</si>
  <si>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</si>
  <si>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</si>
  <si>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</si>
  <si>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</si>
  <si>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</si>
  <si>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</si>
  <si>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</si>
  <si>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</si>
  <si>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</si>
  <si>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</si>
  <si>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</si>
  <si>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</si>
  <si>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</si>
  <si>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</si>
  <si>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</si>
  <si>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</si>
  <si>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</si>
  <si>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</si>
  <si>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</si>
  <si>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</si>
  <si>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</si>
  <si>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</si>
  <si>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</si>
  <si>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</si>
  <si>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</si>
  <si>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</si>
  <si>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</si>
  <si>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</si>
  <si>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</si>
  <si>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</si>
  <si>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</si>
  <si>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</si>
  <si>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</si>
  <si>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</si>
  <si>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</si>
  <si>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</si>
  <si>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</si>
  <si>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</si>
  <si>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</si>
  <si>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</si>
  <si>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</si>
  <si>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</si>
  <si>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</si>
  <si>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</si>
  <si>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</si>
  <si>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</si>
  <si>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</si>
  <si>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</si>
  <si>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</si>
  <si>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</si>
  <si>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</si>
  <si>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</si>
  <si>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</si>
  <si>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</si>
  <si>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</si>
  <si>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</si>
  <si>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</si>
  <si>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</si>
  <si>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</si>
  <si>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</si>
  <si>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</si>
  <si>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</si>
  <si>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</si>
  <si>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</si>
  <si>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</si>
  <si>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</si>
  <si>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</si>
  <si>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</si>
  <si>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</si>
  <si>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</si>
  <si>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</si>
  <si>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</si>
  <si>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</si>
  <si>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</si>
  <si>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</si>
  <si>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</si>
  <si>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</si>
  <si>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</si>
  <si>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</si>
  <si>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</si>
  <si>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</si>
  <si>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</si>
  <si>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</si>
  <si>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</si>
  <si>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</si>
  <si>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</si>
  <si>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</si>
  <si>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</si>
  <si>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</si>
  <si>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</si>
  <si>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</si>
  <si>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</si>
  <si>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</si>
  <si>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</si>
  <si>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</si>
  <si>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</si>
  <si>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</si>
  <si>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</si>
  <si>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</si>
  <si>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</si>
  <si>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</si>
  <si>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</si>
  <si>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</si>
  <si>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</si>
  <si>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</si>
  <si>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</si>
  <si>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</si>
  <si>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</si>
  <si>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</si>
  <si>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</si>
  <si>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</si>
  <si>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</si>
  <si>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</si>
  <si>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</si>
  <si>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</si>
  <si>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</si>
  <si>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</si>
  <si>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</si>
  <si>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</si>
  <si>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</si>
  <si>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</si>
  <si>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</si>
  <si>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</si>
  <si>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</si>
  <si>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</si>
  <si>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</si>
  <si>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</si>
  <si>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</si>
  <si>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</si>
  <si>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</si>
  <si>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</si>
  <si>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</si>
  <si>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</si>
  <si>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</si>
  <si>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</si>
  <si>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</si>
  <si>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</si>
  <si>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</si>
  <si>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</si>
  <si>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</si>
  <si>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</si>
  <si>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</si>
  <si>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</si>
  <si>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</si>
  <si>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</si>
  <si>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</si>
  <si>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</si>
  <si>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</si>
  <si>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</si>
  <si>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</si>
  <si>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</si>
  <si>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</si>
  <si>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</si>
  <si>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</si>
  <si>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</si>
  <si>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</si>
  <si>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</si>
  <si>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</si>
  <si>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</si>
  <si>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</si>
  <si>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</si>
  <si>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</si>
  <si>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</si>
  <si>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</si>
  <si>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</si>
  <si>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</si>
  <si>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</si>
  <si>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</si>
  <si>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</si>
  <si>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</si>
  <si>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</si>
  <si>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</si>
  <si>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</si>
  <si>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</si>
  <si>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</si>
  <si>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</si>
  <si>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</si>
  <si>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</si>
  <si>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</si>
  <si>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</si>
  <si>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</si>
  <si>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</si>
  <si>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</si>
  <si>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</si>
  <si>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</si>
  <si>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</si>
  <si>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</si>
  <si>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</si>
  <si>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</si>
  <si>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</si>
  <si>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</si>
  <si>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</si>
  <si>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</si>
  <si>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</si>
  <si>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</si>
  <si>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</si>
  <si>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</si>
  <si>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</si>
  <si>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</si>
  <si>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</si>
  <si>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</si>
  <si>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</si>
  <si>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</si>
  <si>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</si>
  <si>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</si>
  <si>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</si>
  <si>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</si>
  <si>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</si>
  <si>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</si>
  <si>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</si>
  <si>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</si>
  <si>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</si>
  <si>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</si>
  <si>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</si>
  <si>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</si>
  <si>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</si>
  <si>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</si>
  <si>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</si>
  <si>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</si>
  <si>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</si>
  <si>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</si>
  <si>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</si>
  <si>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</si>
  <si>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</si>
  <si>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</si>
  <si>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</si>
  <si>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</si>
  <si>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</si>
  <si>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</si>
  <si>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</si>
  <si>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</si>
  <si>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</si>
  <si>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</si>
  <si>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</si>
  <si>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</si>
  <si>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</si>
  <si>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</si>
  <si>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</si>
  <si>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</si>
  <si>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</si>
  <si>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</si>
  <si>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</si>
  <si>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</si>
  <si>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</si>
  <si>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</si>
  <si>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</si>
  <si>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</si>
  <si>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</si>
  <si>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</si>
  <si>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</si>
  <si>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</si>
  <si>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</si>
  <si>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</si>
  <si>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</si>
  <si>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</si>
  <si>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</si>
  <si>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</si>
  <si>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</si>
  <si>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</si>
  <si>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</si>
  <si>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</si>
  <si>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</si>
  <si>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</si>
  <si>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</si>
  <si>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</si>
  <si>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</si>
  <si>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</si>
  <si>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</si>
  <si>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</si>
  <si>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</si>
  <si>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</si>
  <si>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</si>
  <si>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</si>
  <si>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</si>
  <si>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</si>
  <si>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</si>
  <si>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</si>
  <si>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</si>
  <si>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</si>
  <si>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</si>
  <si>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</si>
  <si>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</si>
  <si>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</si>
  <si>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</si>
  <si>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</si>
  <si>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</si>
  <si>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</si>
  <si>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</si>
  <si>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</si>
  <si>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</si>
  <si>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</si>
  <si>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</si>
  <si>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</si>
  <si>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</si>
  <si>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</si>
  <si>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</si>
  <si>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</si>
  <si>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</si>
  <si>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</si>
  <si>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</si>
  <si>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</si>
  <si>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</si>
  <si>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</si>
  <si>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</si>
  <si>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</si>
  <si>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</si>
  <si>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</si>
  <si>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</si>
  <si>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</si>
  <si>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</si>
  <si>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</si>
  <si>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</si>
  <si>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</si>
  <si>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</si>
  <si>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</si>
  <si>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</si>
  <si>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</si>
  <si>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</si>
  <si>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</si>
  <si>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</si>
  <si>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</si>
  <si>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</si>
  <si>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</si>
  <si>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</si>
  <si>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</si>
  <si>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</si>
  <si>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</si>
  <si>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</si>
  <si>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</si>
  <si>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</si>
  <si>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</si>
  <si>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</si>
  <si>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</si>
  <si>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</si>
  <si>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</si>
  <si>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</si>
  <si>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</si>
  <si>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</si>
  <si>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</si>
  <si>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</si>
  <si>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</si>
  <si>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</si>
  <si>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</si>
  <si>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</si>
  <si>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</si>
  <si>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</si>
  <si>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</si>
  <si>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</si>
  <si>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</si>
  <si>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</si>
  <si>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</si>
  <si>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</si>
  <si>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</si>
  <si>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</si>
  <si>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</si>
  <si>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</si>
  <si>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</si>
  <si>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</si>
  <si>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</si>
  <si>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</si>
  <si>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</si>
  <si>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</si>
  <si>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</si>
  <si>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</si>
  <si>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</si>
  <si>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</si>
  <si>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</si>
  <si>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</si>
  <si>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</si>
  <si>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</si>
  <si>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</si>
  <si>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</si>
  <si>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</si>
  <si>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</si>
  <si>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</si>
  <si>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</si>
  <si>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</si>
  <si>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</si>
  <si>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</si>
  <si>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</si>
  <si>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</si>
  <si>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</si>
  <si>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</si>
  <si>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</si>
  <si>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</si>
  <si>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</si>
  <si>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</si>
  <si>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</si>
  <si>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</si>
  <si>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</si>
  <si>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</si>
  <si>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</si>
  <si>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</si>
  <si>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</si>
  <si>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</si>
  <si>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</si>
  <si>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</si>
  <si>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</si>
  <si>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</si>
  <si>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</si>
  <si>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</si>
  <si>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</si>
  <si>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</si>
  <si>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</si>
  <si>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</si>
  <si>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</si>
  <si>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</si>
  <si>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</si>
  <si>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</si>
  <si>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</si>
  <si>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</si>
  <si>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</si>
  <si>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</si>
  <si>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</si>
  <si>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</si>
  <si>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</si>
  <si>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</si>
  <si>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</si>
  <si>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</si>
  <si>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</si>
  <si>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</si>
  <si>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</si>
  <si>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</si>
  <si>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</si>
  <si>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</si>
  <si>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</si>
  <si>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</si>
  <si>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</si>
  <si>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</si>
  <si>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</si>
  <si>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</si>
  <si>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</si>
  <si>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</si>
  <si>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</si>
  <si>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</si>
  <si>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</si>
  <si>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</si>
  <si>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</si>
  <si>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</si>
  <si>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</si>
  <si>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</si>
  <si>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</si>
  <si>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</si>
  <si>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</si>
  <si>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</si>
  <si>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</si>
  <si>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</si>
  <si>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</si>
  <si>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</si>
  <si>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</si>
  <si>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</si>
  <si>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</si>
  <si>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</si>
  <si>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</si>
  <si>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</si>
  <si>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</si>
  <si>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</si>
  <si>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</si>
  <si>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</si>
  <si>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</si>
  <si>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</si>
  <si>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</si>
  <si>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</si>
  <si>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</si>
  <si>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</si>
  <si>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</si>
  <si>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</si>
  <si>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</si>
  <si>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</si>
  <si>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</si>
  <si>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</si>
  <si>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</si>
  <si>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</si>
  <si>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</si>
  <si>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</si>
  <si>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</si>
  <si>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</si>
  <si>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</si>
  <si>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</si>
  <si>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</si>
  <si>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</si>
  <si>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</si>
  <si>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</si>
  <si>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</si>
  <si>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</si>
  <si>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</si>
  <si>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</si>
  <si>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</si>
  <si>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</si>
  <si>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</si>
  <si>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</si>
  <si>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</si>
  <si>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</si>
  <si>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</si>
  <si>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</si>
  <si>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</si>
  <si>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</si>
  <si>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</si>
  <si>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</si>
  <si>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</si>
  <si>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</si>
  <si>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</si>
  <si>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</si>
  <si>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</si>
  <si>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</si>
  <si>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</si>
  <si>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</si>
  <si>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</si>
  <si>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</si>
  <si>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</si>
  <si>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</si>
  <si>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</si>
  <si>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</si>
  <si>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</si>
  <si>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</si>
  <si>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</si>
  <si>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</si>
  <si>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</si>
  <si>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</si>
  <si>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</si>
  <si>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</si>
  <si>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</si>
  <si>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</si>
  <si>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</si>
  <si>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</si>
  <si>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</si>
  <si>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</si>
  <si>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</si>
  <si>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</si>
  <si>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</si>
  <si>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</si>
  <si>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</si>
  <si>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</si>
  <si>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</si>
  <si>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</si>
  <si>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</si>
  <si>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</si>
  <si>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</si>
  <si>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</si>
  <si>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</si>
  <si>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</si>
  <si>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</si>
  <si>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</si>
  <si>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</si>
  <si>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</si>
  <si>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</si>
  <si>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</si>
  <si>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</si>
  <si>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</si>
  <si>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</si>
  <si>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</si>
  <si>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</si>
  <si>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</si>
  <si>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</si>
  <si>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</si>
  <si>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</si>
  <si>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</si>
  <si>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</si>
  <si>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</si>
  <si>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</si>
  <si>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</si>
  <si>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</si>
  <si>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</si>
  <si>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</si>
  <si>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</si>
  <si>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</si>
  <si>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</si>
  <si>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</si>
  <si>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</si>
  <si>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</si>
  <si>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</si>
  <si>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</si>
  <si>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</si>
  <si>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</si>
  <si>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</si>
  <si>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</si>
  <si>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</si>
  <si>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</si>
  <si>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</si>
  <si>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</si>
  <si>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</si>
  <si>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</si>
  <si>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</si>
  <si>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</si>
  <si>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</si>
  <si>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</si>
  <si>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</si>
  <si>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</si>
  <si>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</si>
  <si>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</si>
  <si>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</si>
  <si>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</si>
  <si>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</si>
  <si>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</si>
  <si>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</si>
  <si>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</si>
  <si>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</si>
  <si>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</si>
  <si>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</si>
  <si>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</si>
  <si>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</si>
  <si>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</si>
  <si>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</si>
  <si>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</si>
  <si>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</si>
  <si>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</si>
  <si>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</si>
  <si>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</si>
  <si>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</si>
  <si>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</si>
  <si>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</si>
  <si>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</si>
  <si>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</si>
  <si>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</si>
  <si>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</si>
  <si>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</si>
  <si>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</si>
  <si>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</si>
  <si>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</si>
  <si>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</si>
  <si>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</si>
  <si>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</si>
  <si>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</si>
  <si>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</si>
  <si>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</si>
  <si>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</si>
  <si>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</si>
  <si>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</si>
  <si>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</si>
  <si>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</si>
  <si>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</si>
  <si>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</si>
  <si>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</si>
  <si>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</si>
  <si>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</si>
  <si>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</si>
  <si>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</si>
  <si>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</si>
  <si>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</si>
  <si>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</si>
  <si>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</si>
  <si>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</si>
  <si>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</si>
  <si>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</si>
  <si>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</si>
  <si>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</si>
  <si>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</si>
  <si>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</si>
  <si>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</si>
  <si>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</si>
  <si>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</si>
  <si>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</si>
  <si>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</si>
  <si>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</si>
  <si>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</si>
  <si>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</si>
  <si>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</si>
  <si>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</si>
  <si>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</si>
  <si>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</si>
  <si>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</si>
  <si>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</si>
  <si>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</si>
  <si>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</si>
  <si>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</si>
  <si>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</si>
  <si>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</si>
  <si>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</si>
  <si>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</si>
  <si>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</si>
  <si>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</si>
  <si>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</si>
  <si>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</si>
  <si>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</si>
  <si>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</si>
  <si>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</si>
  <si>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</si>
  <si>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</si>
  <si>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</si>
  <si>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</si>
  <si>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</si>
  <si>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</si>
  <si>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</si>
  <si>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</si>
  <si>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</si>
  <si>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</si>
  <si>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</si>
  <si>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</si>
  <si>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</si>
  <si>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</si>
  <si>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</si>
  <si>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</si>
  <si>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</si>
  <si>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</si>
  <si>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</si>
  <si>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</si>
  <si>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</si>
  <si>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</si>
  <si>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</si>
  <si>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</si>
  <si>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</si>
  <si>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</si>
  <si>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</si>
  <si>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</si>
  <si>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</si>
  <si>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</si>
  <si>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</si>
  <si>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</si>
  <si>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</si>
  <si>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</si>
  <si>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</si>
  <si>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</si>
  <si>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</si>
  <si>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</si>
  <si>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</si>
  <si>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</si>
  <si>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</si>
  <si>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</si>
  <si>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</si>
  <si>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</si>
  <si>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</si>
  <si>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</si>
  <si>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</si>
  <si>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</si>
  <si>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</si>
  <si>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</si>
  <si>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</si>
  <si>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</si>
  <si>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</si>
  <si>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</si>
  <si>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</si>
  <si>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</si>
  <si>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</si>
  <si>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</si>
  <si>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</si>
  <si>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</si>
  <si>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</si>
  <si>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</si>
  <si>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</si>
  <si>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</si>
  <si>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</si>
  <si>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</si>
  <si>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</si>
  <si>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</si>
  <si>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</si>
  <si>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</si>
  <si>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</si>
  <si>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</si>
  <si>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</si>
  <si>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</si>
  <si>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</si>
  <si>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</si>
  <si>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</si>
  <si>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</si>
  <si>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</si>
  <si>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</si>
  <si>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</si>
  <si>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</si>
  <si>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</si>
  <si>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</si>
  <si>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</si>
  <si>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</si>
  <si>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</si>
  <si>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</si>
  <si>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</si>
  <si>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</si>
  <si>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</si>
  <si>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</si>
  <si>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</si>
  <si>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</si>
  <si>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</si>
  <si>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</si>
  <si>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</si>
  <si>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</si>
  <si>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</si>
  <si>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</si>
  <si>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</si>
  <si>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</si>
  <si>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</si>
  <si>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</si>
  <si>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</si>
  <si>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</si>
  <si>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</si>
  <si>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</si>
  <si>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</si>
  <si>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</si>
  <si>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</si>
  <si>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</si>
  <si>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</si>
  <si>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</si>
  <si>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</si>
  <si>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</si>
  <si>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</si>
  <si>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</si>
  <si>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</si>
  <si>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</si>
  <si>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</si>
  <si>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</si>
  <si>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</si>
  <si>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</si>
  <si>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</si>
  <si>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</si>
  <si>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</si>
  <si>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</si>
  <si>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</si>
  <si>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</si>
  <si>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</si>
  <si>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</si>
  <si>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</si>
  <si>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</si>
  <si>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</si>
  <si>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</si>
  <si>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</si>
  <si>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</si>
  <si>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</si>
  <si>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</si>
  <si>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</si>
  <si>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</si>
  <si>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</si>
  <si>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</si>
  <si>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</si>
  <si>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</si>
  <si>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</si>
  <si>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</si>
  <si>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</si>
  <si>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</si>
  <si>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</si>
  <si>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</si>
  <si>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</si>
  <si>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</si>
  <si>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</si>
  <si>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</si>
  <si>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</si>
  <si>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</si>
  <si>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</si>
  <si>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</si>
  <si>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</si>
  <si>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</si>
  <si>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</si>
  <si>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</si>
  <si>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</si>
  <si>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</si>
  <si>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</si>
  <si>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</si>
  <si>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</si>
  <si>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</si>
  <si>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</si>
  <si>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</si>
  <si>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</si>
  <si>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</si>
  <si>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</si>
  <si>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</si>
  <si>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</si>
  <si>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</si>
  <si>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</si>
  <si>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</si>
  <si>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</si>
  <si>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</si>
  <si>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</si>
  <si>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</si>
  <si>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</si>
  <si>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</si>
  <si>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</si>
  <si>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</si>
  <si>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</si>
  <si>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</si>
  <si>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</si>
  <si>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</si>
  <si>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</si>
  <si>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</si>
  <si>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</si>
  <si>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</si>
  <si>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</si>
  <si>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</si>
  <si>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</si>
  <si>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</si>
  <si>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</si>
  <si>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</si>
  <si>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</si>
  <si>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</si>
  <si>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</si>
  <si>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</si>
  <si>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</si>
  <si>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</si>
  <si>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</si>
  <si>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</si>
  <si>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</si>
  <si>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</si>
  <si>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</si>
  <si>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</si>
  <si>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</si>
  <si>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</si>
  <si>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</si>
  <si>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</si>
  <si>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</si>
  <si>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</si>
  <si>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</si>
  <si>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</si>
  <si>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</si>
  <si>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</si>
  <si>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</si>
  <si>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</si>
  <si>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</si>
  <si>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</si>
  <si>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</si>
  <si>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</si>
  <si>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</si>
  <si>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</si>
  <si>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</si>
  <si>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</si>
  <si>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</si>
  <si>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</si>
  <si>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</si>
  <si>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</si>
  <si>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</si>
  <si>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</si>
  <si>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</si>
  <si>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</si>
  <si>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</si>
  <si>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</si>
  <si>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</si>
  <si>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</si>
  <si>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</si>
  <si>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</si>
  <si>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</si>
  <si>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</si>
  <si>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</si>
  <si>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</si>
  <si>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</si>
  <si>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</si>
  <si>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</si>
  <si>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</si>
  <si>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</si>
  <si>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</si>
  <si>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</si>
  <si>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</si>
  <si>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</si>
  <si>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</si>
  <si>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</si>
  <si>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</si>
  <si>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</si>
  <si>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</si>
  <si>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</si>
  <si>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</si>
  <si>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</si>
  <si>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</si>
  <si>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</si>
  <si>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</si>
  <si>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</si>
  <si>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</si>
  <si>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</si>
  <si>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</si>
  <si>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</si>
  <si>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</si>
  <si>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</si>
  <si>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</si>
  <si>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</si>
  <si>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</si>
  <si>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</si>
  <si>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</si>
  <si>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</si>
  <si>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</si>
  <si>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</si>
  <si>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</si>
  <si>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</si>
  <si>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</si>
  <si>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</si>
  <si>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</si>
  <si>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</si>
  <si>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</si>
  <si>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</si>
  <si>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</si>
  <si>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</si>
  <si>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</si>
  <si>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</si>
  <si>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</si>
  <si>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</si>
  <si>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</si>
  <si>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</si>
  <si>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</si>
  <si>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</si>
  <si>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</si>
  <si>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</si>
  <si>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</si>
  <si>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</si>
  <si>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</si>
  <si>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</si>
  <si>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</si>
  <si>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</si>
  <si>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</si>
  <si>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</si>
  <si>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</si>
  <si>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</si>
  <si>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</si>
  <si>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</si>
  <si>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</si>
  <si>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</si>
  <si>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</si>
  <si>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</si>
  <si>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</si>
  <si>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</si>
  <si>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</si>
  <si>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</si>
  <si>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</si>
  <si>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</si>
  <si>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</si>
  <si>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</si>
  <si>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</si>
  <si>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</si>
  <si>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</si>
  <si>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</si>
  <si>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</si>
  <si>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</si>
  <si>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</si>
  <si>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</si>
  <si>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</si>
  <si>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</si>
  <si>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</si>
  <si>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</si>
  <si>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</si>
  <si>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</si>
  <si>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</si>
  <si>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</si>
  <si>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</si>
  <si>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</si>
  <si>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</si>
  <si>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</si>
  <si>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</si>
  <si>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</si>
  <si>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</si>
  <si>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</si>
  <si>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</si>
  <si>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</si>
  <si>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</si>
  <si>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</si>
  <si>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</si>
  <si>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</si>
  <si>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</si>
  <si>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</si>
  <si>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</si>
  <si>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</si>
  <si>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</si>
  <si>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</si>
  <si>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</si>
  <si>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</si>
  <si>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</si>
  <si>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</si>
  <si>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</si>
  <si>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</si>
  <si>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</si>
  <si>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</si>
  <si>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</si>
  <si>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</si>
  <si>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</si>
  <si>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</si>
  <si>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</si>
  <si>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</si>
  <si>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</si>
  <si>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</si>
  <si>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</si>
  <si>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</si>
  <si>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</si>
  <si>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</si>
  <si>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</si>
  <si>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</si>
  <si>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</si>
  <si>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</si>
  <si>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</si>
  <si>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</si>
  <si>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</si>
  <si>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</si>
  <si>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</si>
  <si>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</si>
  <si>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</si>
  <si>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</si>
  <si>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</si>
  <si>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</si>
  <si>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</si>
  <si>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</si>
  <si>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</si>
  <si>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</si>
  <si>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</si>
  <si>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</si>
  <si>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</si>
  <si>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</si>
  <si>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</si>
  <si>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</si>
  <si>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</si>
  <si>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</si>
  <si>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</si>
  <si>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</si>
  <si>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</si>
  <si>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</si>
  <si>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</si>
  <si>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</si>
  <si>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</si>
  <si>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</si>
  <si>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</si>
  <si>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</si>
  <si>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</si>
  <si>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</si>
  <si>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</si>
  <si>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</si>
  <si>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</si>
  <si>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</si>
  <si>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</si>
  <si>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</si>
  <si>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</si>
  <si>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</si>
  <si>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</si>
  <si>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</si>
  <si>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</si>
  <si>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</si>
  <si>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</si>
  <si>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</si>
  <si>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</si>
  <si>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</si>
  <si>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</si>
  <si>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</si>
  <si>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</si>
  <si>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</si>
  <si>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</si>
  <si>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</si>
  <si>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</si>
  <si>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</si>
  <si>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</si>
  <si>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</si>
  <si>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</si>
  <si>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</si>
  <si>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</si>
  <si>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</si>
  <si>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</si>
  <si>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</si>
  <si>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</si>
  <si>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</si>
  <si>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</si>
  <si>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</si>
  <si>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</si>
  <si>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</si>
  <si>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</si>
  <si>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</si>
  <si>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</si>
  <si>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</si>
  <si>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</si>
  <si>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</si>
  <si>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</si>
  <si>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</si>
  <si>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</si>
  <si>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</si>
  <si>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</si>
  <si>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</si>
  <si>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</si>
  <si>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</si>
  <si>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</si>
  <si>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</si>
  <si>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</si>
  <si>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</si>
  <si>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</si>
  <si>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</si>
  <si>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</si>
  <si>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</si>
  <si>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</si>
  <si>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</si>
  <si>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</si>
  <si>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</si>
  <si>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</si>
  <si>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</si>
  <si>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</si>
  <si>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</si>
  <si>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</si>
  <si>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</si>
  <si>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</si>
  <si>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</si>
  <si>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</si>
  <si>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</si>
  <si>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</si>
  <si>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</si>
  <si>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</si>
  <si>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</si>
  <si>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</si>
  <si>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</si>
  <si>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</si>
  <si>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</si>
  <si>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</si>
  <si>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</si>
  <si>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</si>
  <si>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</si>
  <si>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</si>
  <si>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</si>
  <si>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</si>
  <si>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</si>
  <si>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</si>
  <si>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</si>
  <si>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</si>
  <si>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</si>
  <si>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</si>
  <si>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</si>
  <si>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</si>
  <si>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</si>
  <si>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</si>
  <si>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</si>
  <si>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</si>
  <si>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</si>
  <si>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</si>
  <si>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</si>
  <si>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</si>
  <si>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</si>
  <si>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</si>
  <si>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</si>
  <si>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</si>
  <si>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</si>
  <si>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</si>
  <si>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</si>
  <si>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</si>
  <si>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</si>
  <si>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</si>
  <si>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</si>
  <si>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</si>
  <si>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</si>
  <si>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</si>
  <si>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</si>
  <si>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</si>
  <si>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</si>
  <si>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</si>
  <si>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</si>
  <si>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</si>
  <si>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</si>
  <si>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</si>
  <si>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</si>
  <si>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</si>
  <si>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</si>
  <si>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</si>
  <si>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</si>
  <si>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</si>
  <si>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</si>
  <si>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</si>
  <si>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</si>
  <si>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</si>
  <si>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</si>
  <si>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</si>
  <si>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</si>
  <si>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</si>
  <si>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</si>
  <si>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</si>
  <si>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</si>
  <si>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</si>
  <si>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</si>
  <si>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</si>
  <si>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</si>
  <si>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</si>
  <si>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</si>
  <si>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</si>
  <si>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</si>
  <si>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</si>
  <si>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</si>
  <si>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</si>
  <si>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</si>
  <si>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</si>
  <si>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</si>
  <si>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</si>
  <si>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</si>
  <si>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</si>
  <si>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</si>
  <si>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</si>
  <si>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</si>
  <si>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</si>
  <si>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</si>
  <si>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</si>
  <si>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</si>
  <si>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</si>
  <si>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</si>
  <si>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</si>
  <si>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</si>
  <si>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</si>
  <si>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</si>
  <si>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</si>
  <si>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</si>
  <si>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</si>
  <si>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</si>
  <si>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</si>
  <si>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</si>
  <si>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</si>
  <si>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</si>
  <si>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</si>
  <si>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</si>
  <si>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</si>
  <si>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</si>
  <si>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</si>
  <si>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</si>
  <si>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</si>
  <si>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</si>
  <si>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</si>
  <si>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</si>
  <si>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</si>
  <si>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</si>
  <si>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</si>
  <si>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</si>
  <si>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</si>
  <si>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</si>
  <si>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</si>
  <si>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</si>
  <si>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</si>
  <si>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</si>
  <si>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</si>
  <si>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</si>
  <si>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</si>
  <si>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</si>
  <si>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</si>
  <si>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</si>
  <si>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</si>
  <si>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</si>
  <si>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</si>
  <si>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</si>
  <si>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</si>
  <si>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</si>
  <si>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</si>
  <si>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</si>
  <si>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</si>
  <si>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</si>
  <si>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</si>
  <si>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</si>
  <si>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</si>
  <si>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</si>
  <si>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</si>
  <si>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</si>
  <si>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</si>
  <si>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</si>
  <si>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</si>
  <si>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</si>
  <si>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</si>
  <si>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</si>
  <si>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</si>
  <si>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</si>
  <si>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</si>
  <si>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</si>
  <si>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</si>
  <si>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</si>
  <si>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</si>
  <si>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</si>
  <si>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</si>
  <si>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</si>
  <si>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</si>
  <si>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</si>
  <si>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</si>
  <si>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</si>
  <si>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</si>
  <si>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</si>
  <si>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</si>
  <si>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</si>
  <si>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</si>
  <si>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</si>
  <si>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</si>
  <si>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</si>
  <si>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</si>
  <si>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</si>
  <si>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</si>
  <si>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</si>
  <si>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</si>
  <si>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</si>
  <si>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</si>
  <si>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</si>
  <si>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</si>
  <si>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</si>
  <si>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</si>
  <si>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</si>
  <si>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</si>
  <si>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</si>
  <si>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</si>
  <si>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</si>
  <si>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</si>
  <si>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</si>
  <si>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</si>
  <si>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</si>
  <si>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</si>
  <si>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</si>
  <si>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</si>
  <si>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</si>
  <si>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</si>
  <si>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</si>
  <si>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</si>
  <si>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</si>
  <si>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</si>
  <si>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</si>
  <si>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</si>
  <si>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</si>
  <si>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</si>
  <si>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</si>
  <si>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</si>
  <si>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</si>
  <si>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</si>
  <si>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</si>
  <si>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</si>
  <si>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</si>
  <si>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</si>
  <si>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</si>
  <si>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</si>
  <si>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</si>
  <si>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</si>
  <si>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</si>
  <si>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</si>
  <si>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</si>
  <si>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</si>
  <si>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</si>
  <si>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</si>
  <si>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</si>
  <si>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</si>
  <si>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</si>
  <si>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</si>
  <si>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</si>
  <si>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</si>
  <si>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</si>
  <si>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</si>
  <si>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</si>
  <si>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</si>
  <si>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</si>
  <si>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</si>
  <si>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</si>
  <si>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</si>
  <si>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</si>
  <si>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</si>
  <si>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</si>
  <si>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</si>
  <si>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</si>
  <si>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</si>
  <si>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</si>
  <si>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</si>
  <si>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</si>
  <si>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</si>
  <si>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</si>
  <si>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</si>
  <si>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</si>
  <si>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</si>
  <si>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</si>
  <si>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</si>
  <si>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</si>
  <si>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</si>
  <si>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</si>
  <si>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</si>
  <si>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</si>
  <si>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</si>
  <si>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</si>
  <si>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</si>
  <si>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</si>
  <si>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</si>
  <si>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</si>
  <si>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</si>
  <si>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</si>
  <si>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</si>
  <si>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</si>
  <si>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</si>
  <si>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</si>
  <si>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</si>
  <si>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</si>
  <si>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</si>
  <si>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</si>
  <si>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</si>
  <si>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</si>
  <si>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</si>
  <si>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</si>
  <si>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</si>
  <si>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</si>
  <si>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</si>
  <si>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</si>
  <si>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</si>
  <si>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</si>
  <si>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</si>
  <si>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</si>
  <si>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</si>
  <si>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</si>
  <si>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</si>
  <si>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</si>
  <si>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</si>
  <si>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</si>
  <si>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</si>
  <si>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</si>
  <si>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</si>
  <si>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</si>
  <si>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</si>
  <si>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</si>
  <si>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</si>
  <si>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</si>
  <si>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</si>
  <si>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</si>
  <si>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</si>
  <si>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</si>
  <si>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</si>
  <si>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</si>
  <si>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</si>
  <si>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</si>
  <si>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</si>
  <si>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</si>
  <si>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</si>
  <si>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</si>
  <si>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</si>
  <si>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</si>
  <si>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</si>
  <si>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</si>
  <si>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</si>
  <si>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</si>
  <si>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</si>
  <si>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</si>
  <si>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</si>
  <si>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</si>
  <si>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</si>
  <si>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</si>
  <si>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</si>
  <si>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</si>
  <si>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</si>
  <si>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</si>
  <si>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</si>
  <si>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</si>
  <si>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</si>
  <si>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</si>
  <si>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</si>
  <si>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</si>
  <si>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</si>
  <si>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</si>
  <si>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</si>
  <si>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</si>
  <si>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</si>
  <si>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</si>
  <si>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</si>
  <si>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</si>
  <si>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</si>
  <si>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</si>
  <si>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</si>
  <si>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</si>
  <si>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</si>
  <si>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</si>
  <si>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</si>
  <si>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</si>
  <si>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</si>
  <si>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</si>
  <si>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</si>
  <si>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</si>
  <si>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</si>
  <si>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</si>
  <si>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</si>
  <si>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</si>
  <si>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</si>
  <si>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</si>
  <si>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</si>
  <si>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</si>
  <si>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</si>
  <si>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</si>
  <si>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</si>
  <si>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</si>
  <si>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</si>
  <si>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</si>
  <si>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</si>
  <si>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</si>
  <si>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</si>
  <si>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</si>
  <si>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</si>
  <si>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</si>
  <si>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</si>
  <si>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</si>
  <si>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</si>
  <si>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</si>
  <si>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</si>
  <si>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</si>
  <si>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</si>
  <si>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</si>
  <si>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</si>
  <si>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</si>
  <si>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</si>
  <si>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</si>
  <si>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</si>
  <si>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</si>
  <si>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</si>
  <si>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</si>
  <si>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</si>
  <si>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</si>
  <si>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</si>
  <si>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</si>
  <si>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</si>
  <si>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</si>
  <si>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</si>
  <si>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</si>
  <si>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</si>
  <si>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</si>
  <si>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</si>
  <si>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</si>
  <si>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</si>
  <si>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</si>
  <si>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</si>
  <si>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</si>
  <si>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</si>
  <si>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</si>
  <si>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</si>
  <si>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</si>
  <si>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</si>
  <si>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</si>
  <si>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</si>
  <si>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</si>
  <si>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</si>
  <si>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</si>
  <si>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</si>
  <si>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</si>
  <si>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</si>
  <si>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</si>
  <si>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</si>
  <si>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</si>
  <si>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</si>
  <si>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</si>
  <si>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</si>
  <si>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</si>
  <si>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</si>
  <si>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</si>
  <si>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</si>
  <si>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</si>
  <si>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</si>
  <si>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</si>
  <si>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</si>
  <si>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</si>
  <si>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</si>
  <si>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</si>
  <si>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</si>
  <si>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</si>
  <si>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</si>
  <si>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</si>
  <si>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</si>
  <si>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</si>
  <si>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</si>
  <si>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</si>
  <si>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</si>
  <si>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</si>
  <si>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</si>
  <si>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</si>
  <si>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</si>
  <si>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</si>
  <si>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</si>
  <si>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</si>
  <si>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</si>
  <si>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</si>
  <si>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</si>
  <si>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</si>
  <si>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</si>
  <si>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</si>
  <si>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</si>
  <si>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</si>
  <si>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</si>
  <si>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</si>
  <si>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</si>
  <si>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</si>
  <si>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</si>
  <si>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</si>
  <si>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</si>
  <si>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</si>
  <si>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</si>
  <si>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</si>
  <si>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</si>
  <si>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</si>
  <si>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</si>
  <si>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</si>
  <si>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</si>
  <si>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</si>
  <si>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</si>
  <si>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</si>
  <si>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</si>
  <si>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</si>
  <si>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</si>
  <si>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</si>
  <si>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</si>
  <si>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</si>
  <si>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</si>
  <si>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</si>
  <si>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</si>
  <si>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</si>
  <si>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</si>
  <si>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</si>
  <si>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</si>
  <si>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</si>
  <si>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</si>
  <si>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</si>
  <si>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</si>
  <si>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</si>
  <si>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</si>
  <si>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</si>
  <si>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</si>
  <si>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</si>
  <si>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</si>
  <si>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</si>
  <si>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</si>
  <si>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</si>
  <si>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</si>
  <si>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</si>
  <si>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</si>
  <si>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</si>
  <si>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</si>
  <si>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</si>
  <si>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</si>
  <si>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</si>
  <si>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</si>
  <si>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</si>
  <si>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</si>
  <si>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</si>
  <si>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</si>
  <si>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</si>
  <si>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</si>
  <si>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</si>
  <si>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</si>
  <si>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</si>
  <si>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</si>
  <si>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</si>
  <si>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</si>
  <si>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</si>
  <si>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</si>
  <si>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</si>
  <si>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</si>
  <si>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</si>
  <si>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</si>
  <si>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</si>
  <si>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</si>
  <si>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</si>
  <si>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</si>
  <si>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</si>
  <si>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</si>
  <si>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</si>
  <si>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</si>
  <si>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</si>
  <si>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</si>
  <si>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</si>
  <si>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</si>
  <si>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</si>
  <si>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</si>
  <si>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</si>
  <si>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</si>
  <si>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</si>
  <si>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</si>
  <si>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</si>
  <si>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</si>
  <si>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</si>
  <si>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</si>
  <si>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</si>
  <si>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</si>
  <si>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</si>
  <si>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</si>
  <si>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</si>
  <si>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</si>
  <si>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</si>
  <si>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</si>
  <si>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</si>
  <si>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</si>
  <si>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</si>
  <si>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</si>
  <si>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</si>
  <si>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</si>
  <si>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</si>
  <si>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</si>
  <si>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</si>
  <si>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</si>
  <si>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</si>
  <si>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</si>
  <si>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</si>
  <si>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</si>
  <si>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</si>
  <si>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</si>
  <si>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</si>
  <si>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</si>
  <si>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</si>
  <si>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</si>
  <si>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</si>
  <si>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</si>
  <si>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</si>
  <si>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</si>
  <si>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</si>
  <si>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</si>
  <si>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</si>
  <si>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</si>
  <si>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</si>
  <si>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</si>
  <si>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</si>
  <si>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</si>
  <si>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</si>
  <si>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</si>
  <si>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</si>
  <si>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</si>
  <si>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</si>
  <si>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</si>
  <si>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</si>
  <si>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</si>
  <si>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</si>
  <si>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</si>
  <si>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</si>
  <si>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</si>
  <si>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</si>
  <si>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</si>
  <si>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</si>
  <si>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</si>
  <si>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</si>
  <si>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</si>
  <si>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</si>
  <si>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</si>
  <si>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</si>
  <si>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</si>
  <si>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</si>
  <si>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</si>
  <si>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</si>
  <si>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</si>
  <si>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</si>
  <si>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</si>
  <si>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</si>
  <si>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</si>
  <si>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</si>
  <si>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</si>
  <si>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</si>
  <si>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</si>
  <si>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</si>
  <si>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</si>
  <si>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</si>
  <si>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</si>
  <si>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</si>
  <si>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</si>
  <si>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</si>
  <si>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</si>
  <si>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</si>
  <si>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</si>
  <si>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</si>
  <si>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</si>
  <si>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</si>
  <si>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</si>
  <si>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</si>
  <si>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</si>
  <si>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</si>
  <si>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</si>
  <si>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</si>
  <si>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</si>
  <si>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</si>
  <si>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</si>
  <si>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</si>
  <si>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</si>
  <si>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</si>
  <si>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</si>
  <si>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</si>
  <si>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</si>
  <si>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</si>
  <si>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</si>
  <si>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</si>
  <si>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</si>
  <si>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</si>
  <si>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</si>
  <si>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</si>
  <si>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</si>
  <si>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</si>
  <si>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</si>
  <si>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</si>
  <si>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</si>
  <si>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</si>
  <si>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</si>
  <si>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</si>
  <si>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</si>
  <si>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</si>
  <si>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</si>
  <si>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</si>
  <si>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</si>
  <si>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</si>
  <si>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</si>
  <si>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</si>
  <si>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</si>
  <si>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</si>
  <si>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</si>
  <si>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</si>
  <si>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</si>
  <si>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</si>
  <si>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</si>
  <si>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</si>
  <si>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</si>
  <si>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</si>
  <si>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</si>
  <si>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</si>
  <si>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</si>
  <si>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</si>
  <si>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</si>
  <si>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</si>
  <si>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</si>
  <si>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</si>
  <si>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</si>
  <si>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</si>
  <si>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</si>
  <si>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</si>
  <si>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</si>
  <si>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</si>
  <si>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</si>
  <si>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</si>
  <si>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</si>
  <si>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</si>
  <si>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</si>
  <si>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</si>
  <si>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</si>
  <si>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</si>
  <si>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</si>
  <si>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</si>
  <si>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</si>
  <si>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</si>
  <si>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</si>
  <si>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</si>
  <si>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</si>
  <si>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</si>
  <si>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</si>
  <si>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</si>
  <si>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</si>
  <si>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</si>
  <si>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</si>
  <si>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</si>
  <si>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</si>
  <si>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</si>
  <si>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</si>
  <si>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</si>
  <si>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</si>
  <si>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</si>
  <si>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</si>
  <si>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</si>
  <si>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</si>
  <si>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</si>
  <si>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</si>
  <si>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</si>
  <si>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</si>
  <si>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</si>
  <si>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</si>
  <si>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</si>
  <si>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</si>
  <si>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</si>
  <si>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</si>
  <si>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</si>
  <si>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</si>
  <si>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</si>
  <si>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</si>
  <si>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</si>
  <si>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</si>
  <si>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</si>
  <si>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</si>
  <si>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</si>
  <si>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</si>
  <si>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</si>
  <si>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</si>
  <si>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</si>
  <si>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</si>
  <si>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</si>
  <si>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</si>
  <si>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</si>
  <si>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</si>
  <si>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</si>
  <si>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</si>
  <si>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</si>
  <si>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</si>
  <si>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</si>
  <si>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</si>
  <si>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</si>
  <si>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</si>
  <si>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</si>
  <si>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</si>
  <si>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</si>
  <si>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</si>
  <si>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</si>
  <si>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</si>
  <si>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</si>
  <si>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</si>
  <si>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</si>
  <si>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</si>
  <si>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</si>
  <si>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</si>
  <si>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</si>
  <si>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</si>
  <si>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</si>
  <si>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</si>
  <si>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</si>
  <si>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</si>
  <si>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</si>
  <si>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</si>
  <si>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</si>
  <si>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</si>
  <si>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</si>
  <si>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</si>
  <si>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</si>
  <si>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</si>
  <si>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</si>
  <si>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</si>
  <si>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</si>
  <si>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</si>
  <si>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</si>
  <si>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</si>
  <si>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</si>
  <si>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</si>
  <si>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</si>
  <si>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</si>
  <si>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</si>
  <si>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</si>
  <si>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</si>
  <si>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</si>
  <si>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</si>
  <si>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</si>
  <si>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</si>
  <si>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</si>
  <si>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</si>
  <si>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</si>
  <si>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</si>
  <si>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</si>
  <si>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</si>
  <si>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</si>
  <si>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</si>
  <si>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</si>
  <si>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</si>
  <si>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</si>
  <si>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</si>
  <si>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</si>
  <si>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</si>
  <si>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</si>
  <si>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</si>
  <si>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</si>
  <si>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</si>
  <si>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</si>
  <si>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</si>
  <si>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</si>
  <si>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</si>
  <si>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</si>
  <si>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</si>
  <si>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</si>
  <si>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</si>
  <si>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</si>
  <si>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</si>
  <si>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</si>
  <si>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</si>
  <si>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</si>
  <si>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</si>
  <si>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</si>
  <si>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</si>
  <si>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</si>
  <si>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</si>
  <si>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</si>
  <si>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</si>
  <si>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</si>
  <si>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</si>
  <si>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</si>
  <si>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</si>
  <si>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</si>
  <si>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</si>
  <si>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</si>
  <si>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</si>
  <si>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</si>
  <si>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</si>
  <si>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</si>
  <si>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</si>
  <si>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</si>
  <si>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</si>
  <si>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</si>
  <si>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</si>
  <si>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</si>
  <si>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</si>
  <si>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</si>
  <si>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</si>
  <si>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</si>
  <si>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</si>
  <si>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</si>
  <si>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</si>
  <si>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</si>
  <si>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</si>
  <si>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</si>
  <si>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</si>
  <si>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</si>
  <si>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</si>
  <si>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</si>
  <si>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</si>
  <si>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</si>
  <si>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</si>
  <si>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</si>
  <si>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</si>
  <si>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</si>
  <si>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</si>
  <si>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</si>
  <si>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</si>
  <si>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</si>
  <si>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</si>
  <si>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</si>
  <si>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</si>
  <si>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</si>
  <si>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</si>
  <si>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</si>
  <si>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</si>
  <si>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</si>
  <si>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</si>
  <si>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</si>
  <si>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</si>
  <si>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</si>
  <si>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</si>
  <si>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</si>
  <si>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</si>
  <si>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</si>
  <si>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</si>
  <si>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</si>
  <si>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</si>
  <si>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</si>
  <si>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</si>
  <si>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</si>
  <si>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</si>
  <si>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</si>
  <si>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</si>
  <si>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</si>
  <si>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</si>
  <si>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</si>
  <si>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</si>
  <si>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</si>
  <si>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</si>
  <si>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</si>
  <si>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</si>
  <si>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</si>
  <si>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</si>
  <si>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</si>
  <si>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</si>
  <si>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</si>
  <si>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</si>
  <si>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</si>
  <si>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</si>
  <si>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</si>
  <si>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</si>
  <si>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</si>
  <si>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</si>
  <si>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</si>
  <si>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</si>
  <si>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</si>
  <si>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</si>
  <si>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</si>
  <si>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</si>
  <si>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</si>
  <si>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</si>
  <si>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</si>
  <si>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</si>
  <si>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</si>
  <si>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</si>
  <si>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</si>
  <si>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</si>
  <si>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</si>
  <si>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</si>
  <si>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</si>
  <si>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</si>
  <si>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</si>
  <si>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</si>
  <si>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</si>
  <si>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</si>
  <si>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</si>
  <si>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</si>
  <si>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</si>
  <si>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</si>
  <si>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</si>
  <si>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</si>
  <si>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</si>
  <si>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</si>
  <si>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</si>
  <si>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</si>
  <si>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</si>
  <si>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</si>
  <si>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</si>
  <si>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</si>
  <si>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</si>
  <si>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</si>
  <si>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</si>
  <si>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</si>
  <si>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</si>
  <si>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</si>
  <si>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</si>
  <si>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</si>
  <si>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</si>
  <si>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</si>
  <si>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</si>
  <si>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</si>
  <si>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</si>
  <si>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</si>
  <si>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</si>
  <si>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</si>
  <si>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</si>
  <si>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</si>
  <si>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</si>
  <si>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</si>
  <si>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</si>
  <si>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</si>
  <si>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</si>
  <si>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</si>
  <si>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</si>
  <si>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</si>
  <si>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</si>
  <si>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</si>
  <si>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</si>
  <si>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</si>
  <si>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</si>
  <si>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</si>
  <si>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</si>
  <si>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</si>
  <si>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</si>
  <si>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</si>
  <si>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</si>
  <si>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</si>
  <si>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</si>
  <si>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</si>
  <si>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</si>
  <si>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</si>
  <si>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</si>
  <si>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</si>
  <si>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</si>
  <si>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</si>
  <si>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</si>
  <si>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</si>
  <si>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</si>
  <si>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</si>
  <si>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</si>
  <si>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</si>
  <si>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</si>
  <si>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</si>
  <si>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</si>
  <si>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</si>
  <si>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</si>
  <si>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</si>
  <si>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</si>
  <si>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</si>
  <si>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</si>
  <si>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</si>
  <si>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</si>
  <si>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</si>
  <si>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</si>
  <si>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</si>
  <si>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</si>
  <si>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</si>
  <si>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</si>
  <si>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</si>
  <si>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</si>
  <si>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</si>
  <si>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</si>
  <si>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</si>
  <si>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</si>
  <si>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</si>
  <si>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</si>
  <si>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</si>
  <si>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</si>
  <si>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</si>
  <si>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</si>
  <si>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</si>
  <si>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</si>
  <si>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</si>
  <si>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</si>
  <si>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</si>
  <si>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</si>
  <si>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</si>
  <si>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</si>
  <si>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</si>
  <si>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</si>
  <si>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</si>
  <si>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</si>
  <si>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</si>
  <si>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</si>
  <si>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</si>
  <si>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</si>
  <si>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</si>
  <si>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</si>
  <si>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</si>
  <si>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</si>
  <si>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</si>
  <si>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</si>
  <si>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</si>
  <si>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</si>
  <si>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</si>
  <si>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</si>
  <si>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</si>
  <si>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</si>
  <si>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</si>
  <si>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</si>
  <si>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</si>
  <si>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</si>
  <si>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</si>
  <si>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</si>
  <si>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</si>
  <si>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</si>
  <si>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</si>
  <si>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</si>
  <si>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</si>
  <si>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</si>
  <si>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</si>
  <si>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</si>
  <si>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</si>
  <si>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</si>
  <si>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</si>
  <si>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</si>
  <si>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</si>
  <si>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</si>
  <si>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</si>
  <si>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</si>
  <si>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</si>
  <si>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</si>
  <si>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</si>
  <si>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</si>
  <si>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</si>
  <si>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</si>
  <si>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</si>
  <si>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</si>
  <si>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</si>
  <si>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</si>
  <si>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</si>
  <si>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</si>
  <si>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</si>
  <si>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</si>
  <si>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</si>
  <si>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</si>
  <si>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</si>
  <si>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</si>
  <si>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</si>
  <si>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</si>
  <si>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</si>
  <si>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</si>
  <si>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</si>
  <si>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</si>
  <si>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</si>
  <si>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</si>
  <si>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</si>
  <si>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</si>
  <si>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</si>
  <si>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</si>
  <si>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</si>
  <si>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</si>
  <si>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</si>
  <si>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</si>
  <si>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</si>
  <si>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</si>
  <si>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</si>
  <si>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</si>
  <si>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</si>
  <si>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</si>
  <si>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</si>
  <si>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</si>
  <si>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</si>
  <si>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</si>
  <si>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</si>
  <si>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</si>
  <si>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</si>
  <si>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</si>
  <si>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</si>
  <si>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</si>
  <si>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</si>
  <si>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</si>
  <si>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</si>
  <si>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</si>
  <si>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</si>
  <si>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</si>
  <si>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</si>
  <si>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</si>
  <si>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</si>
  <si>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</si>
  <si>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</si>
  <si>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</si>
  <si>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</si>
  <si>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</si>
  <si>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</si>
  <si>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</si>
  <si>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</si>
  <si>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</si>
  <si>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</si>
  <si>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</si>
  <si>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</si>
  <si>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</si>
  <si>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</si>
  <si>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</si>
  <si>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</si>
  <si>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</si>
  <si>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</si>
  <si>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</si>
  <si>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</si>
  <si>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</si>
  <si>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</si>
  <si>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</si>
  <si>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</si>
  <si>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</si>
  <si>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</si>
  <si>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</si>
  <si>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</si>
  <si>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</si>
  <si>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</si>
  <si>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</si>
  <si>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</si>
  <si>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</si>
  <si>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</si>
  <si>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</si>
  <si>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</si>
  <si>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</si>
  <si>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</si>
  <si>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</si>
  <si>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</si>
  <si>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</si>
  <si>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</si>
  <si>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</si>
  <si>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</si>
  <si>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</si>
  <si>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</si>
  <si>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</si>
  <si>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</si>
  <si>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</si>
  <si>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</si>
  <si>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</si>
  <si>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</si>
  <si>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</si>
  <si>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</si>
  <si>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</si>
  <si>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</si>
  <si>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</si>
  <si>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</si>
  <si>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</si>
  <si>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</si>
  <si>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</si>
  <si>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</si>
  <si>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</si>
  <si>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</si>
  <si>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</si>
  <si>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</si>
  <si>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</si>
  <si>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</si>
  <si>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</si>
  <si>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</si>
  <si>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</si>
  <si>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</si>
  <si>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</si>
  <si>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</si>
  <si>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</si>
  <si>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</si>
  <si>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</si>
  <si>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</si>
  <si>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</si>
  <si>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</si>
  <si>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</si>
  <si>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</si>
  <si>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</si>
  <si>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</si>
  <si>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</si>
  <si>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</si>
  <si>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</si>
  <si>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</si>
  <si>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</si>
  <si>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</si>
  <si>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</si>
  <si>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</si>
  <si>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</si>
  <si>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</si>
  <si>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</si>
  <si>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</si>
  <si>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</si>
  <si>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</si>
  <si>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</si>
  <si>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</si>
  <si>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</si>
  <si>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</si>
  <si>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</si>
  <si>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</si>
  <si>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</si>
  <si>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</si>
  <si>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</si>
  <si>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</si>
  <si>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</si>
  <si>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</si>
  <si>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</si>
  <si>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</si>
  <si>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</si>
  <si>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</si>
  <si>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</si>
  <si>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</si>
  <si>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</si>
  <si>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</si>
  <si>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</si>
  <si>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</si>
  <si>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</si>
  <si>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</si>
  <si>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</si>
  <si>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</si>
  <si>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</si>
  <si>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</si>
  <si>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</si>
  <si>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</si>
  <si>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</si>
  <si>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</si>
  <si>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</si>
  <si>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</si>
  <si>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</si>
  <si>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</si>
  <si>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</si>
  <si>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</si>
  <si>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</si>
  <si>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</si>
  <si>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</si>
  <si>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</si>
  <si>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</si>
  <si>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</si>
  <si>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</si>
  <si>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</si>
  <si>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</si>
  <si>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</si>
  <si>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</si>
  <si>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</si>
  <si>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</si>
  <si>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</si>
  <si>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</si>
  <si>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</si>
  <si>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</si>
  <si>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</si>
  <si>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</si>
  <si>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</si>
  <si>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</si>
  <si>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</si>
  <si>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</si>
  <si>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</si>
  <si>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</si>
  <si>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</si>
  <si>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</si>
  <si>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</si>
  <si>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</si>
  <si>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</si>
  <si>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</si>
  <si>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</si>
  <si>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</si>
  <si>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</si>
  <si>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</si>
  <si>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</si>
  <si>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</si>
  <si>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</si>
  <si>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</si>
  <si>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</si>
  <si>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</si>
  <si>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</si>
  <si>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</si>
  <si>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</si>
  <si>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</si>
  <si>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</si>
  <si>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</si>
  <si>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</si>
  <si>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</si>
  <si>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</si>
  <si>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</si>
  <si>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</si>
  <si>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</si>
  <si>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</si>
  <si>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</si>
  <si>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</si>
  <si>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</si>
  <si>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</si>
  <si>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</si>
  <si>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</si>
  <si>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</si>
  <si>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</si>
  <si>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</si>
  <si>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</si>
  <si>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</si>
  <si>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</si>
  <si>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</si>
  <si>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</si>
  <si>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</si>
  <si>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</si>
  <si>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</si>
  <si>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</si>
  <si>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</si>
  <si>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</si>
  <si>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</si>
  <si>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</si>
  <si>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</si>
  <si>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</si>
  <si>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</si>
  <si>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</si>
  <si>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</si>
  <si>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</si>
  <si>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</si>
  <si>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</si>
  <si>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</si>
  <si>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</si>
  <si>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</si>
  <si>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</si>
  <si>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</si>
  <si>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</si>
  <si>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</si>
  <si>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</si>
  <si>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</si>
  <si>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</si>
  <si>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</si>
  <si>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</si>
  <si>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</si>
  <si>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</si>
  <si>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</si>
  <si>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</si>
  <si>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</si>
  <si>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</si>
  <si>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</si>
  <si>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</si>
  <si>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</si>
  <si>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</si>
  <si>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</si>
  <si>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</si>
  <si>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</si>
  <si>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</si>
  <si>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</si>
  <si>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</si>
  <si>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</si>
  <si>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</si>
  <si>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</si>
  <si>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</si>
  <si>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</si>
  <si>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</si>
  <si>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</si>
  <si>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</si>
  <si>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</si>
  <si>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</si>
  <si>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</si>
  <si>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</si>
  <si>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</si>
  <si>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</si>
  <si>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</si>
  <si>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</si>
  <si>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</si>
  <si>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</si>
  <si>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</si>
  <si>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</si>
  <si>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</si>
  <si>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</si>
  <si>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</si>
  <si>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</si>
  <si>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</si>
  <si>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</si>
  <si>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</si>
  <si>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</si>
  <si>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</si>
  <si>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</si>
  <si>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</si>
  <si>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</si>
  <si>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</si>
  <si>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</si>
  <si>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</si>
  <si>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</si>
  <si>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</si>
  <si>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</si>
  <si>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</si>
  <si>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</si>
  <si>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</si>
  <si>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</si>
  <si>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</si>
  <si>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</si>
  <si>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</si>
  <si>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</si>
  <si>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</si>
  <si>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</si>
  <si>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</si>
  <si>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</si>
  <si>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</si>
  <si>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</si>
  <si>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</si>
  <si>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</si>
  <si>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</si>
  <si>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</si>
  <si>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</si>
  <si>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</si>
  <si>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</si>
  <si>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</si>
  <si>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</si>
  <si>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</si>
  <si>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</si>
  <si>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</si>
  <si>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</si>
  <si>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</si>
  <si>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</si>
  <si>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</si>
  <si>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</si>
  <si>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</si>
  <si>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</si>
  <si>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</si>
  <si>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</si>
  <si>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</si>
  <si>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</si>
  <si>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</si>
  <si>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</si>
  <si>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</si>
  <si>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</si>
  <si>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</si>
  <si>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</si>
  <si>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</si>
  <si>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</si>
  <si>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</si>
  <si>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</si>
  <si>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</si>
  <si>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</si>
  <si>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</si>
  <si>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</si>
  <si>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</si>
  <si>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</si>
  <si>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</si>
  <si>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</si>
  <si>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</si>
  <si>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</si>
  <si>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</si>
  <si>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</si>
  <si>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</si>
  <si>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</si>
  <si>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</si>
  <si>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</si>
  <si>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</si>
  <si>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</si>
  <si>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</si>
  <si>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</si>
  <si>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</si>
  <si>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</si>
  <si>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</si>
  <si>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</si>
  <si>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</si>
  <si>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</si>
  <si>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</si>
  <si>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</si>
  <si>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</si>
  <si>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</si>
  <si>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</si>
  <si>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</si>
  <si>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</si>
  <si>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</si>
  <si>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</si>
  <si>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</si>
  <si>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</si>
  <si>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</si>
  <si>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</si>
  <si>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</si>
  <si>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</si>
  <si>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</si>
  <si>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</si>
  <si>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</si>
  <si>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</si>
  <si>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</si>
  <si>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</si>
  <si>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</si>
  <si>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</si>
  <si>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</si>
  <si>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</si>
  <si>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</si>
  <si>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</si>
  <si>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</si>
  <si>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</si>
  <si>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</si>
  <si>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</si>
  <si>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</si>
  <si>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</si>
  <si>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</si>
  <si>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</si>
  <si>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</si>
  <si>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</si>
  <si>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</si>
  <si>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</si>
  <si>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</si>
  <si>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</si>
  <si>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</si>
  <si>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</si>
  <si>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</si>
  <si>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</si>
  <si>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</si>
  <si>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</si>
  <si>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</si>
  <si>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</si>
  <si>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</si>
  <si>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</si>
  <si>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</si>
  <si>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</si>
  <si>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</si>
  <si>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</si>
  <si>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</si>
  <si>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</si>
  <si>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</si>
  <si>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</si>
  <si>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</si>
  <si>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</si>
  <si>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</si>
  <si>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</si>
  <si>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</si>
  <si>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</si>
  <si>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</si>
  <si>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</si>
  <si>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</si>
  <si>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</si>
  <si>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</si>
  <si>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</si>
  <si>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</si>
  <si>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</si>
  <si>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</si>
  <si>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</si>
  <si>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</si>
  <si>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</si>
  <si>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</si>
  <si>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</si>
  <si>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</si>
  <si>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</si>
  <si>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</si>
  <si>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</si>
  <si>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</si>
  <si>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</si>
  <si>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</si>
  <si>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</si>
  <si>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</si>
  <si>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</si>
  <si>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</si>
  <si>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</si>
  <si>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</si>
  <si>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</si>
  <si>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</si>
  <si>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</si>
  <si>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</si>
  <si>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</si>
  <si>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</si>
  <si>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</si>
  <si>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</si>
  <si>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</si>
  <si>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</si>
  <si>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</si>
  <si>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</si>
  <si>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</si>
  <si>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</si>
  <si>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</si>
  <si>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</si>
  <si>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</si>
  <si>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</si>
  <si>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</si>
  <si>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</si>
  <si>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</si>
  <si>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</si>
  <si>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</si>
  <si>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</si>
  <si>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</si>
  <si>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</si>
  <si>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</si>
  <si>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</si>
  <si>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</si>
  <si>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</si>
  <si>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</si>
  <si>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</si>
  <si>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</si>
  <si>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</si>
  <si>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</si>
  <si>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</si>
  <si>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</si>
  <si>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</si>
  <si>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</si>
  <si>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</si>
  <si>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</si>
  <si>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</si>
  <si>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</si>
  <si>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</si>
  <si>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</si>
  <si>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</si>
  <si>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</si>
  <si>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</si>
  <si>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</si>
  <si>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</si>
  <si>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</si>
  <si>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</si>
  <si>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</si>
  <si>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</si>
  <si>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</si>
  <si>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</si>
  <si>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</si>
  <si>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</si>
  <si>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</si>
  <si>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</si>
  <si>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</si>
  <si>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</si>
  <si>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</si>
  <si>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</si>
  <si>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</si>
  <si>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</si>
  <si>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</si>
  <si>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</si>
  <si>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</si>
  <si>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</si>
  <si>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</si>
  <si>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</si>
  <si>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</si>
  <si>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</si>
  <si>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</si>
  <si>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</si>
  <si>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</si>
  <si>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</si>
  <si>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</si>
  <si>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</si>
  <si>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</si>
  <si>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</si>
  <si>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</si>
  <si>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</si>
  <si>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</si>
  <si>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</si>
  <si>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</si>
  <si>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</si>
  <si>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</si>
  <si>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</si>
  <si>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</si>
  <si>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</si>
  <si>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</si>
  <si>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</si>
  <si>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</si>
  <si>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</si>
  <si>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</si>
  <si>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</si>
  <si>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</si>
  <si>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</si>
  <si>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</si>
  <si>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</si>
  <si>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</si>
  <si>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</si>
  <si>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</si>
  <si>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</si>
  <si>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</si>
  <si>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</si>
  <si>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</si>
  <si>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</si>
  <si>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</si>
  <si>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</si>
  <si>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</si>
  <si>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</si>
  <si>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</si>
  <si>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</si>
  <si>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</si>
  <si>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</si>
  <si>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</si>
  <si>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</si>
  <si>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</si>
  <si>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</si>
  <si>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</si>
  <si>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</si>
  <si>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</si>
  <si>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</si>
  <si>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</si>
  <si>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</si>
  <si>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</si>
  <si>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</si>
  <si>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</si>
  <si>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</si>
  <si>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</si>
  <si>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</si>
  <si>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</si>
  <si>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</si>
  <si>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</si>
  <si>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</si>
  <si>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</si>
  <si>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</si>
  <si>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</si>
  <si>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</si>
  <si>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</si>
  <si>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</si>
  <si>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</si>
  <si>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</si>
  <si>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</si>
  <si>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</si>
  <si>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</si>
  <si>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</si>
  <si>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</si>
  <si>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</si>
  <si>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</si>
  <si>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</si>
  <si>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</si>
  <si>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</si>
  <si>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</si>
  <si>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</si>
  <si>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</si>
  <si>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</si>
  <si>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</si>
  <si>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</si>
  <si>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</si>
  <si>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</si>
  <si>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</si>
  <si>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</si>
  <si>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</si>
  <si>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</si>
  <si>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</si>
  <si>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</si>
  <si>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</si>
  <si>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</si>
  <si>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</si>
  <si>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</si>
  <si>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</si>
  <si>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</si>
  <si>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</si>
  <si>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</si>
  <si>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</si>
  <si>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</si>
  <si>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</si>
  <si>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</si>
  <si>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</si>
  <si>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</si>
  <si>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</si>
  <si>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</si>
  <si>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</si>
  <si>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</si>
  <si>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</si>
  <si>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</si>
  <si>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</si>
  <si>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</si>
  <si>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</si>
  <si>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</si>
  <si>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</si>
  <si>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</si>
  <si>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</si>
  <si>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</si>
  <si>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</si>
  <si>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</si>
  <si>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</si>
  <si>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</si>
  <si>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</si>
  <si>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</si>
  <si>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</si>
  <si>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</si>
  <si>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</si>
  <si>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</si>
  <si>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</si>
  <si>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</si>
  <si>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</si>
  <si>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</si>
  <si>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</si>
  <si>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</si>
  <si>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</si>
  <si>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</si>
  <si>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</si>
  <si>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</si>
  <si>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</si>
  <si>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</si>
  <si>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</si>
  <si>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</si>
  <si>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</si>
  <si>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</si>
  <si>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</si>
  <si>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</si>
  <si>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</si>
  <si>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</si>
  <si>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</si>
  <si>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</si>
  <si>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</si>
  <si>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</si>
  <si>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</si>
  <si>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</si>
  <si>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</si>
  <si>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</si>
  <si>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</si>
  <si>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</si>
  <si>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</si>
  <si>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</si>
  <si>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</si>
  <si>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</si>
  <si>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</si>
  <si>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</si>
  <si>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</si>
  <si>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</si>
  <si>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</si>
  <si>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</si>
  <si>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</si>
  <si>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</si>
  <si>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</si>
  <si>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</si>
  <si>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</si>
  <si>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</si>
  <si>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</si>
  <si>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</si>
  <si>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</si>
  <si>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</si>
  <si>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</si>
  <si>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</si>
  <si>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</si>
  <si>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</si>
  <si>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</si>
  <si>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</si>
  <si>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</si>
  <si>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</si>
  <si>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</si>
  <si>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</si>
  <si>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</si>
  <si>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</si>
  <si>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</si>
  <si>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</si>
  <si>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</si>
  <si>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</si>
  <si>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</si>
  <si>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</si>
  <si>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</si>
  <si>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</si>
  <si>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</si>
  <si>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</si>
  <si>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</si>
  <si>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</si>
  <si>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</si>
  <si>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</si>
  <si>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</si>
  <si>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</si>
  <si>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</si>
  <si>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</si>
  <si>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</si>
  <si>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</si>
  <si>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</si>
  <si>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</si>
  <si>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</si>
  <si>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</si>
  <si>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</si>
  <si>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</si>
  <si>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</si>
  <si>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</si>
  <si>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</si>
  <si>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</si>
  <si>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</si>
  <si>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</si>
  <si>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</si>
  <si>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</si>
  <si>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</si>
  <si>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</si>
  <si>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</si>
  <si>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</si>
  <si>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</si>
  <si>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</si>
  <si>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</si>
  <si>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</si>
  <si>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</si>
  <si>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</si>
  <si>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</si>
  <si>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</si>
  <si>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</si>
  <si>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</si>
  <si>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</si>
  <si>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</si>
  <si>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</si>
  <si>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</si>
  <si>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</si>
  <si>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</si>
  <si>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</si>
  <si>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</si>
  <si>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</si>
  <si>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</si>
  <si>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</si>
  <si>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</si>
  <si>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</si>
  <si>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</si>
  <si>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</si>
  <si>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</si>
  <si>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</si>
  <si>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</si>
  <si>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</si>
  <si>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</si>
  <si>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</si>
  <si>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</si>
  <si>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</si>
  <si>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</si>
  <si>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</si>
  <si>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</si>
  <si>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</si>
  <si>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</si>
  <si>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</si>
  <si>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</si>
  <si>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</si>
  <si>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</si>
  <si>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</si>
  <si>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</si>
  <si>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</si>
  <si>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</si>
  <si>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</si>
  <si>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</si>
  <si>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</si>
  <si>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</si>
  <si>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</si>
  <si>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</si>
  <si>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</si>
  <si>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</si>
  <si>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</si>
  <si>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</si>
  <si>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</si>
  <si>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</si>
  <si>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</si>
  <si>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</si>
  <si>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</si>
  <si>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</si>
  <si>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</si>
  <si>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</si>
  <si>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</si>
  <si>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</si>
  <si>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</si>
  <si>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</si>
  <si>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</si>
  <si>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</si>
  <si>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</si>
  <si>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</si>
  <si>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</si>
  <si>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</si>
  <si>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</si>
  <si>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</si>
  <si>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</si>
  <si>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</si>
  <si>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</si>
  <si>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</si>
  <si>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</si>
  <si>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</si>
  <si>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</si>
  <si>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</si>
  <si>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</si>
  <si>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</si>
  <si>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</si>
  <si>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</si>
  <si>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</si>
  <si>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</si>
  <si>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</si>
  <si>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</si>
  <si>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</si>
  <si>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</si>
  <si>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</si>
  <si>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</si>
  <si>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</si>
  <si>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</si>
  <si>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</si>
  <si>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</si>
  <si>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</si>
  <si>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</si>
  <si>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</si>
  <si>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</si>
  <si>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</si>
  <si>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</si>
  <si>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</si>
  <si>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</si>
  <si>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</si>
  <si>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</si>
  <si>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</si>
  <si>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</si>
  <si>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</si>
  <si>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</si>
  <si>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</si>
  <si>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</si>
  <si>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</si>
  <si>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</si>
  <si>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</si>
  <si>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</si>
  <si>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</si>
  <si>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</si>
  <si>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</si>
  <si>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</si>
  <si>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</si>
  <si>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</si>
  <si>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</si>
  <si>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</si>
  <si>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</si>
  <si>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</si>
  <si>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</si>
  <si>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</si>
  <si>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</si>
  <si>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</si>
  <si>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</si>
  <si>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</si>
  <si>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</si>
  <si>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</si>
  <si>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</si>
  <si>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</si>
  <si>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</si>
  <si>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</si>
  <si>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</si>
  <si>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</si>
  <si>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</si>
  <si>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</si>
  <si>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</si>
  <si>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</si>
  <si>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</si>
  <si>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</si>
  <si>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</si>
  <si>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</si>
  <si>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</si>
  <si>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</si>
  <si>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</si>
  <si>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</si>
  <si>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</si>
  <si>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</si>
  <si>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</si>
  <si>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</si>
  <si>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</si>
  <si>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</si>
  <si>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</si>
  <si>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</si>
  <si>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</si>
  <si>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</si>
  <si>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</si>
  <si>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</si>
  <si>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</si>
  <si>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</si>
  <si>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</si>
  <si>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</si>
  <si>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</si>
  <si>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</si>
  <si>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</si>
  <si>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</si>
  <si>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</si>
  <si>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</si>
  <si>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</si>
  <si>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</si>
  <si>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</si>
  <si>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</si>
  <si>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</si>
  <si>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</si>
  <si>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</si>
  <si>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</si>
  <si>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</si>
  <si>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</si>
  <si>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</si>
  <si>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</si>
  <si>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</si>
  <si>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</si>
  <si>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</si>
  <si>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</si>
  <si>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</si>
  <si>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</si>
  <si>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</si>
  <si>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</si>
  <si>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</si>
  <si>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</si>
  <si>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</si>
  <si>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</si>
  <si>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</si>
  <si>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</si>
  <si>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</si>
  <si>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</si>
  <si>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</si>
  <si>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</si>
  <si>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</si>
  <si>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</si>
  <si>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</si>
  <si>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</si>
  <si>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</si>
  <si>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</si>
  <si>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</si>
  <si>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</si>
  <si>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</si>
  <si>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</si>
  <si>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</si>
  <si>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</si>
  <si>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</si>
  <si>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</si>
  <si>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</si>
  <si>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</si>
  <si>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</si>
  <si>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</si>
  <si>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</si>
  <si>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</si>
  <si>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</si>
  <si>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</si>
  <si>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</si>
  <si>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</si>
  <si>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</si>
  <si>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</si>
  <si>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</si>
  <si>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</si>
  <si>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</si>
  <si>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</si>
  <si>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</si>
  <si>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</si>
  <si>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</si>
  <si>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</si>
  <si>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</si>
  <si>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</si>
  <si>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</si>
  <si>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</si>
  <si>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</si>
  <si>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</si>
  <si>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</si>
  <si>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</si>
  <si>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</si>
  <si>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</si>
  <si>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</si>
  <si>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</si>
  <si>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</si>
  <si>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</si>
  <si>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</si>
  <si>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</si>
  <si>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</si>
  <si>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</si>
  <si>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</si>
  <si>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</si>
  <si>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</si>
  <si>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</si>
  <si>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</si>
  <si>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</si>
  <si>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</si>
  <si>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</si>
  <si>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</si>
  <si>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</si>
  <si>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</si>
  <si>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</si>
  <si>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</si>
  <si>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</si>
  <si>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</si>
  <si>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</si>
  <si>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</si>
  <si>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</si>
  <si>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</si>
  <si>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</si>
  <si>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</si>
  <si>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</si>
  <si>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</si>
  <si>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</si>
  <si>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</si>
  <si>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</si>
  <si>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</si>
  <si>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</si>
  <si>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</si>
  <si>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</si>
  <si>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</si>
  <si>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</si>
  <si>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</si>
  <si>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</si>
  <si>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</si>
  <si>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</si>
  <si>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</si>
  <si>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</si>
  <si>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</si>
  <si>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</si>
  <si>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</si>
  <si>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</si>
  <si>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</si>
  <si>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</si>
  <si>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</si>
  <si>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</si>
  <si>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</si>
  <si>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</si>
  <si>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</si>
  <si>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</si>
  <si>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</si>
  <si>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</si>
  <si>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</si>
  <si>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</si>
  <si>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</si>
  <si>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</si>
  <si>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</si>
  <si>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</si>
  <si>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</si>
  <si>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</si>
  <si>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</si>
  <si>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</si>
  <si>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</si>
  <si>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</si>
  <si>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</si>
  <si>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</si>
  <si>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</si>
  <si>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</si>
  <si>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</si>
  <si>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</si>
  <si>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</si>
  <si>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</si>
  <si>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</si>
  <si>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</si>
  <si>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</si>
  <si>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</si>
  <si>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</si>
  <si>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</si>
  <si>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</si>
  <si>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</si>
  <si>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</si>
  <si>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</si>
  <si>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</si>
  <si>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</si>
  <si>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</si>
  <si>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</si>
  <si>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</si>
  <si>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</si>
  <si>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</si>
  <si>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</si>
  <si>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</si>
  <si>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</si>
  <si>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</si>
  <si>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</si>
  <si>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</si>
  <si>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</si>
  <si>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</si>
  <si>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</si>
  <si>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</si>
  <si>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</si>
  <si>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</si>
  <si>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</si>
  <si>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</si>
  <si>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</si>
  <si>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</si>
  <si>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</si>
  <si>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</si>
  <si>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</si>
  <si>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</si>
  <si>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</si>
  <si>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</si>
  <si>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</si>
  <si>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</si>
  <si>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</si>
  <si>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</si>
  <si>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</si>
  <si>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</si>
  <si>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</si>
  <si>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</si>
  <si>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</si>
  <si>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</si>
  <si>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</si>
  <si>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</si>
  <si>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</si>
  <si>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</si>
  <si>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</si>
  <si>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</si>
  <si>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</si>
  <si>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</si>
  <si>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</si>
  <si>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</si>
  <si>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</si>
  <si>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</si>
  <si>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</si>
  <si>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</si>
  <si>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</si>
  <si>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</si>
  <si>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</si>
  <si>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</si>
  <si>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</si>
  <si>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</si>
  <si>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</si>
  <si>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</si>
  <si>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</si>
  <si>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</si>
  <si>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</si>
  <si>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</si>
  <si>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</si>
  <si>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</si>
  <si>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</si>
  <si>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</si>
  <si>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</si>
  <si>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</si>
  <si>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</si>
  <si>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</si>
  <si>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</si>
  <si>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</si>
  <si>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</si>
  <si>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</si>
  <si>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</si>
  <si>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</si>
  <si>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</si>
  <si>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</si>
  <si>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</si>
  <si>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</si>
  <si>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</si>
  <si>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</si>
  <si>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</si>
  <si>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</si>
  <si>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</si>
  <si>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</si>
  <si>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</si>
  <si>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</si>
  <si>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</si>
  <si>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</si>
  <si>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</si>
  <si>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</si>
  <si>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</si>
  <si>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</si>
  <si>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</si>
  <si>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</si>
  <si>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</si>
  <si>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</si>
  <si>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</si>
  <si>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</si>
  <si>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</si>
  <si>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</si>
  <si>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</si>
  <si>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</si>
  <si>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</si>
  <si>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</si>
  <si>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</si>
  <si>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</si>
  <si>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</si>
  <si>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</si>
  <si>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</si>
  <si>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</si>
  <si>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</si>
  <si>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</si>
  <si>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</si>
  <si>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</si>
  <si>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</si>
  <si>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</si>
  <si>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</si>
  <si>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</si>
  <si>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</si>
  <si>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</si>
  <si>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</si>
  <si>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</si>
  <si>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</si>
  <si>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</si>
  <si>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</si>
  <si>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</si>
  <si>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</si>
  <si>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</si>
  <si>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</si>
  <si>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</si>
  <si>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</si>
  <si>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</si>
  <si>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</si>
  <si>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</si>
  <si>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</si>
  <si>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</si>
  <si>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</si>
  <si>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</si>
  <si>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</si>
  <si>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</si>
  <si>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</si>
  <si>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</si>
  <si>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</si>
  <si>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</si>
  <si>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</si>
  <si>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</si>
  <si>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</si>
  <si>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</si>
  <si>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</si>
  <si>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</si>
  <si>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</si>
  <si>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</si>
  <si>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</si>
  <si>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</si>
  <si>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</si>
  <si>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</si>
  <si>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</si>
  <si>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</si>
  <si>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</si>
  <si>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</si>
  <si>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</si>
  <si>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</si>
  <si>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</si>
  <si>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</si>
  <si>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</si>
  <si>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</si>
  <si>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</si>
  <si>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</si>
  <si>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</si>
  <si>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</si>
  <si>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</si>
  <si>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</si>
  <si>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</si>
  <si>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</si>
  <si>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</si>
  <si>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</si>
  <si>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</si>
  <si>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</si>
  <si>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</si>
  <si>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</si>
  <si>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</si>
  <si>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</si>
  <si>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</si>
  <si>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</si>
  <si>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</si>
  <si>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</si>
  <si>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</si>
  <si>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</si>
  <si>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</si>
  <si>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</si>
  <si>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</si>
  <si>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</si>
  <si>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</si>
  <si>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</si>
  <si>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</si>
  <si>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</si>
  <si>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</si>
  <si>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</si>
  <si>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</si>
  <si>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</si>
  <si>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</si>
  <si>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</si>
  <si>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</si>
  <si>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</si>
  <si>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</si>
  <si>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</si>
  <si>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</si>
  <si>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</si>
  <si>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</si>
  <si>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</si>
  <si>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</si>
  <si>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</si>
  <si>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</si>
  <si>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</si>
  <si>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</si>
  <si>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</si>
  <si>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</si>
  <si>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</si>
  <si>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</si>
  <si>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</si>
  <si>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</si>
  <si>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</si>
  <si>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</si>
  <si>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</si>
  <si>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</si>
  <si>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</si>
  <si>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</si>
  <si>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</si>
  <si>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</si>
  <si>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</si>
  <si>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</si>
  <si>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</si>
  <si>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</si>
  <si>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</si>
  <si>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</si>
  <si>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</si>
  <si>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</si>
  <si>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</si>
  <si>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</si>
  <si>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</si>
  <si>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</si>
  <si>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</si>
  <si>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</si>
  <si>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</si>
  <si>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</si>
  <si>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</si>
  <si>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</si>
  <si>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</si>
  <si>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</si>
  <si>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</si>
  <si>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</si>
  <si>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</si>
  <si>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</si>
  <si>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</si>
  <si>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</si>
  <si>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</si>
  <si>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</si>
  <si>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</si>
  <si>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</si>
  <si>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</si>
  <si>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</si>
  <si>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</si>
  <si>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</si>
  <si>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</si>
  <si>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</si>
  <si>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</si>
  <si>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</si>
  <si>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</si>
  <si>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</si>
  <si>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</si>
  <si>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</si>
  <si>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</si>
  <si>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</si>
  <si>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</si>
  <si>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</si>
  <si>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</si>
  <si>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</si>
  <si>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</si>
  <si>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</si>
  <si>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</si>
  <si>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</si>
  <si>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</si>
  <si>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</si>
  <si>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</si>
  <si>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</si>
  <si>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</si>
  <si>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</si>
  <si>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</si>
  <si>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</si>
  <si>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</si>
  <si>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</si>
  <si>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</si>
  <si>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</si>
  <si>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</si>
  <si>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</si>
  <si>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</si>
  <si>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</si>
  <si>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</si>
  <si>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</si>
  <si>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</si>
  <si>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</si>
  <si>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</si>
  <si>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</si>
  <si>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</si>
  <si>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</si>
  <si>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</si>
  <si>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</si>
  <si>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</si>
  <si>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</si>
  <si>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</si>
  <si>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</si>
  <si>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</si>
  <si>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</si>
  <si>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</si>
  <si>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</si>
  <si>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</si>
  <si>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</si>
  <si>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</si>
  <si>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</si>
  <si>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</si>
  <si>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</si>
  <si>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</si>
  <si>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</si>
  <si>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</si>
  <si>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</si>
  <si>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</si>
  <si>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</si>
  <si>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</si>
  <si>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</si>
  <si>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</si>
  <si>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</si>
  <si>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</si>
  <si>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</si>
  <si>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</si>
  <si>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</si>
  <si>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</si>
  <si>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</si>
  <si>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</si>
  <si>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</si>
  <si>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</si>
  <si>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</si>
  <si>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</si>
  <si>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</si>
  <si>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</si>
  <si>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</si>
  <si>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</si>
  <si>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</si>
  <si>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</si>
  <si>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</si>
  <si>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</si>
  <si>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</si>
  <si>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</si>
  <si>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</si>
  <si>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</si>
  <si>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</si>
  <si>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</si>
  <si>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</si>
  <si>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</si>
  <si>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</si>
  <si>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</si>
  <si>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</si>
  <si>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</si>
  <si>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</si>
  <si>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</si>
  <si>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</si>
  <si>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</si>
  <si>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</si>
  <si>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</si>
  <si>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</si>
  <si>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</si>
  <si>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</si>
  <si>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</si>
  <si>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</si>
  <si>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</si>
  <si>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</si>
  <si>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</si>
  <si>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</si>
  <si>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</si>
  <si>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</si>
  <si>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</si>
  <si>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</si>
  <si>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</si>
  <si>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</si>
  <si>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</si>
  <si>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</si>
  <si>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</si>
  <si>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</si>
  <si>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</si>
  <si>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</si>
  <si>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</si>
  <si>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</si>
  <si>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</si>
  <si>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</si>
  <si>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</si>
  <si>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</si>
  <si>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</si>
  <si>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</si>
  <si>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</si>
  <si>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</si>
  <si>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</si>
  <si>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</si>
  <si>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</si>
  <si>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</si>
  <si>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</si>
  <si>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</si>
  <si>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</si>
  <si>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</si>
  <si>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</si>
  <si>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</si>
  <si>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</si>
  <si>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</si>
  <si>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</si>
  <si>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</si>
  <si>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</si>
  <si>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</si>
  <si>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</si>
  <si>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</si>
  <si>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</si>
  <si>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</si>
  <si>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</si>
  <si>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</si>
  <si>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</si>
  <si>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</si>
  <si>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</si>
  <si>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</si>
  <si>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</si>
  <si>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</si>
  <si>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</si>
  <si>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</si>
  <si>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</si>
  <si>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</si>
  <si>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</si>
  <si>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</si>
  <si>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</si>
  <si>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</si>
  <si>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</si>
  <si>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</si>
  <si>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</si>
  <si>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</si>
  <si>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</si>
  <si>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</si>
  <si>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</si>
  <si>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</si>
  <si>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</si>
  <si>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</si>
  <si>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</si>
  <si>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</si>
  <si>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</si>
  <si>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</si>
  <si>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</si>
  <si>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</si>
  <si>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</si>
  <si>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</si>
  <si>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</si>
  <si>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</si>
  <si>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</si>
  <si>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</si>
  <si>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</si>
  <si>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</si>
  <si>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</si>
  <si>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</si>
  <si>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</si>
  <si>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</si>
  <si>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</si>
  <si>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</si>
  <si>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</si>
  <si>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</si>
  <si>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</si>
  <si>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</si>
  <si>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</si>
  <si>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</si>
  <si>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</si>
  <si>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</si>
  <si>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</si>
  <si>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</si>
  <si>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</si>
  <si>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</si>
  <si>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</si>
  <si>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</si>
  <si>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</si>
  <si>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</si>
  <si>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</si>
  <si>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</si>
  <si>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</si>
  <si>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</si>
  <si>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</si>
  <si>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</si>
  <si>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</si>
  <si>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</si>
  <si>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</si>
  <si>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</si>
  <si>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</si>
  <si>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</si>
  <si>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</si>
  <si>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</si>
  <si>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</si>
  <si>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</si>
  <si>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</si>
  <si>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</si>
  <si>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</si>
  <si>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</si>
  <si>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</si>
  <si>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</si>
  <si>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</si>
  <si>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</si>
  <si>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</si>
  <si>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</si>
  <si>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</si>
  <si>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</si>
  <si>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</si>
  <si>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</si>
  <si>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</si>
  <si>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</si>
  <si>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</si>
  <si>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</si>
  <si>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</si>
  <si>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</si>
  <si>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</si>
  <si>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</si>
  <si>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</si>
  <si>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</si>
  <si>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</si>
  <si>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</si>
  <si>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</si>
  <si>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</si>
  <si>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</si>
  <si>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</si>
  <si>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</si>
  <si>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</si>
  <si>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</si>
  <si>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</si>
  <si>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</si>
  <si>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</si>
  <si>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</si>
  <si>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</si>
  <si>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</si>
  <si>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</si>
  <si>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</si>
  <si>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</si>
  <si>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</si>
  <si>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</si>
  <si>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</si>
  <si>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</si>
  <si>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</si>
  <si>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</si>
  <si>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</si>
  <si>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</si>
  <si>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</si>
  <si>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</si>
  <si>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</si>
  <si>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</si>
  <si>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</si>
  <si>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</si>
  <si>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</si>
  <si>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</si>
  <si>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</si>
  <si>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</si>
  <si>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</si>
  <si>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</si>
  <si>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</si>
  <si>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</si>
  <si>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</si>
  <si>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</si>
  <si>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</si>
  <si>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</si>
  <si>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</si>
  <si>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</si>
  <si>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</si>
  <si>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</si>
  <si>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</si>
  <si>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</si>
  <si>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</si>
  <si>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</si>
  <si>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</si>
  <si>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</si>
  <si>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</si>
  <si>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</si>
  <si>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</si>
  <si>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</si>
  <si>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</si>
  <si>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</si>
  <si>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</si>
  <si>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</si>
  <si>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</si>
  <si>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</si>
  <si>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</si>
  <si>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</si>
  <si>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</si>
  <si>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</si>
  <si>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</si>
  <si>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</si>
  <si>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</si>
  <si>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</si>
  <si>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</si>
  <si>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</si>
  <si>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</si>
  <si>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</si>
  <si>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</si>
  <si>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</si>
  <si>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</si>
  <si>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</si>
  <si>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</si>
  <si>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</si>
  <si>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</si>
  <si>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</si>
  <si>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</si>
  <si>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</si>
  <si>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</si>
  <si>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</si>
  <si>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</si>
  <si>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</si>
  <si>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</si>
  <si>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</si>
  <si>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</si>
  <si>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</si>
  <si>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</si>
  <si>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</si>
  <si>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</si>
  <si>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</si>
  <si>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</si>
  <si>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</si>
  <si>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</si>
  <si>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</si>
  <si>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</si>
  <si>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</si>
  <si>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</si>
  <si>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</si>
  <si>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</si>
  <si>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</si>
  <si>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</si>
  <si>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</si>
  <si>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</si>
  <si>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</si>
  <si>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</si>
  <si>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</si>
  <si>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</si>
  <si>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</si>
  <si>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</si>
  <si>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</si>
  <si>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</si>
  <si>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</si>
  <si>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</si>
  <si>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</si>
  <si>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</si>
  <si>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</si>
  <si>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</si>
  <si>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</si>
  <si>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</si>
  <si>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</si>
  <si>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</si>
  <si>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</si>
  <si>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</si>
  <si>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</si>
  <si>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</si>
  <si>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</si>
  <si>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</si>
  <si>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</si>
  <si>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</si>
  <si>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</si>
  <si>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</si>
  <si>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</si>
  <si>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</si>
  <si>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</si>
  <si>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</si>
  <si>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</si>
  <si>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</si>
  <si>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</si>
  <si>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</si>
  <si>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</si>
  <si>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</si>
  <si>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</si>
  <si>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</si>
  <si>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</si>
  <si>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</si>
  <si>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</si>
  <si>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</si>
  <si>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</si>
  <si>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</si>
  <si>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</si>
  <si>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</si>
  <si>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</si>
  <si>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</si>
  <si>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</si>
  <si>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</si>
  <si>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</si>
  <si>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</si>
  <si>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</si>
  <si>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</si>
  <si>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</si>
  <si>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</si>
  <si>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</si>
  <si>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</si>
  <si>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</si>
  <si>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</si>
  <si>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</si>
  <si>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</si>
  <si>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</si>
  <si>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</si>
  <si>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</si>
  <si>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</si>
  <si>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</si>
  <si>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</si>
  <si>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</si>
  <si>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</si>
  <si>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</si>
  <si>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</si>
  <si>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</si>
  <si>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</si>
  <si>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</si>
  <si>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</si>
  <si>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</si>
  <si>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</si>
  <si>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</si>
  <si>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</si>
  <si>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</si>
  <si>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</si>
  <si>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</si>
  <si>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</si>
  <si>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</si>
  <si>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</si>
  <si>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</si>
  <si>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</si>
  <si>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</si>
  <si>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</si>
  <si>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</si>
  <si>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</si>
  <si>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</si>
  <si>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</si>
  <si>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</si>
  <si>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</si>
  <si>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</si>
  <si>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</si>
  <si>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</si>
  <si>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</si>
  <si>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</si>
  <si>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</si>
  <si>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</si>
  <si>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</si>
  <si>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</si>
  <si>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</si>
  <si>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</si>
  <si>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</si>
  <si>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</si>
  <si>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</si>
  <si>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</si>
  <si>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</si>
  <si>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</si>
  <si>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</si>
  <si>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</si>
  <si>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</si>
  <si>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</si>
  <si>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</si>
  <si>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</si>
  <si>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</si>
  <si>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</si>
  <si>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</si>
  <si>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</si>
  <si>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</si>
  <si>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</si>
  <si>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</si>
  <si>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</si>
  <si>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</si>
  <si>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</si>
  <si>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</si>
  <si>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</si>
  <si>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</si>
  <si>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</si>
  <si>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</si>
  <si>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</si>
  <si>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</si>
  <si>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</si>
  <si>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</si>
  <si>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</si>
  <si>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</si>
  <si>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</si>
  <si>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</si>
  <si>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</si>
  <si>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</si>
  <si>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</si>
  <si>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</si>
  <si>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</si>
  <si>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</si>
  <si>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</si>
  <si>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</si>
  <si>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</si>
  <si>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</si>
  <si>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</si>
  <si>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</si>
  <si>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</si>
  <si>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</si>
  <si>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</si>
  <si>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</si>
  <si>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</si>
  <si>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</si>
  <si>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</si>
  <si>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</si>
  <si>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</si>
  <si>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</si>
  <si>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</si>
  <si>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</si>
  <si>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</si>
  <si>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</si>
  <si>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</si>
  <si>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</si>
  <si>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</si>
  <si>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</si>
  <si>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</si>
  <si>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</si>
  <si>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</si>
  <si>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</si>
  <si>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</si>
  <si>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</si>
  <si>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</si>
  <si>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</si>
  <si>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</si>
  <si>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</si>
  <si>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</si>
  <si>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</si>
  <si>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</si>
  <si>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</si>
  <si>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</si>
  <si>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</si>
  <si>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</si>
  <si>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</si>
  <si>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</si>
  <si>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</si>
  <si>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</si>
  <si>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</si>
  <si>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</si>
  <si>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</si>
  <si>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</si>
  <si>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</si>
  <si>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</si>
  <si>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</si>
  <si>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</si>
  <si>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</si>
  <si>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</si>
  <si>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</si>
  <si>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</si>
  <si>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</si>
  <si>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</si>
  <si>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</si>
  <si>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</si>
  <si>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</si>
  <si>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</si>
  <si>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</si>
  <si>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</si>
  <si>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</si>
  <si>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</si>
  <si>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</si>
  <si>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</si>
  <si>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</si>
  <si>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</si>
  <si>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</si>
  <si>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</si>
  <si>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</si>
  <si>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</si>
  <si>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</si>
  <si>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</si>
  <si>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</si>
  <si>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</si>
  <si>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</si>
  <si>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</si>
  <si>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</si>
  <si>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</si>
  <si>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</si>
  <si>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</si>
  <si>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</si>
  <si>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</si>
  <si>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</si>
  <si>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</si>
  <si>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</si>
  <si>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</si>
  <si>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</si>
  <si>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</si>
  <si>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</si>
  <si>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</si>
  <si>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</si>
  <si>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</si>
  <si>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</si>
  <si>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</si>
  <si>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</si>
  <si>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</si>
  <si>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</si>
  <si>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</si>
  <si>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</si>
  <si>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</si>
  <si>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</si>
  <si>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</si>
  <si>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</si>
  <si>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</si>
  <si>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</si>
  <si>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</si>
  <si>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</si>
  <si>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</si>
  <si>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</si>
  <si>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</si>
  <si>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</si>
  <si>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</si>
  <si>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</si>
  <si>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</si>
  <si>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</si>
  <si>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</si>
  <si>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</si>
  <si>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</si>
  <si>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</si>
  <si>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</si>
  <si>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</si>
  <si>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</si>
  <si>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</si>
  <si>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</si>
  <si>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</si>
  <si>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</si>
  <si>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</si>
  <si>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</si>
  <si>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</si>
  <si>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</si>
  <si>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</si>
  <si>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</si>
  <si>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</si>
  <si>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</si>
  <si>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</si>
  <si>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</si>
  <si>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</si>
  <si>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</si>
  <si>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</si>
  <si>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</si>
  <si>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</si>
  <si>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</si>
  <si>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</si>
  <si>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</si>
  <si>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</si>
  <si>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</si>
  <si>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</si>
  <si>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</si>
  <si>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</si>
  <si>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</si>
  <si>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</si>
  <si>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</si>
  <si>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</si>
  <si>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</si>
  <si>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</si>
  <si>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</si>
  <si>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</si>
  <si>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</si>
  <si>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</si>
  <si>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</si>
  <si>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</si>
  <si>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</si>
  <si>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</si>
  <si>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</si>
  <si>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</si>
  <si>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</si>
  <si>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</si>
  <si>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</si>
  <si>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</si>
  <si>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</si>
  <si>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</si>
  <si>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</si>
  <si>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</si>
  <si>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</si>
  <si>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</si>
  <si>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</si>
  <si>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</si>
  <si>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</si>
  <si>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</si>
  <si>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</si>
  <si>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</si>
  <si>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</si>
  <si>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</si>
  <si>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</si>
  <si>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</si>
  <si>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</si>
  <si>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</si>
  <si>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</si>
  <si>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</si>
  <si>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</si>
  <si>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</si>
  <si>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</si>
  <si>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</si>
  <si>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</si>
  <si>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</si>
  <si>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</si>
  <si>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</si>
  <si>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</si>
  <si>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</si>
  <si>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</si>
  <si>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</si>
  <si>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</si>
  <si>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</si>
  <si>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</si>
  <si>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</si>
  <si>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</si>
  <si>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</si>
  <si>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</si>
  <si>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</si>
  <si>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</si>
  <si>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</si>
  <si>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</si>
  <si>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</si>
  <si>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</si>
  <si>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</si>
  <si>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</si>
  <si>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</si>
  <si>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</si>
  <si>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</si>
  <si>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</si>
  <si>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</si>
  <si>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</si>
  <si>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</si>
  <si>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</si>
  <si>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</si>
  <si>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</si>
  <si>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</si>
  <si>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</si>
  <si>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</si>
  <si>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</si>
  <si>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</si>
  <si>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</si>
  <si>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</si>
  <si>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</si>
  <si>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</si>
  <si>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</si>
  <si>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</si>
  <si>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</si>
  <si>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</si>
  <si>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</si>
  <si>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</si>
  <si>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</si>
  <si>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</si>
  <si>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</si>
  <si>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</si>
  <si>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</si>
  <si>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</si>
  <si>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</si>
  <si>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</si>
  <si>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</si>
  <si>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</si>
  <si>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</si>
  <si>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</si>
  <si>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</si>
  <si>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</si>
  <si>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</si>
  <si>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</si>
  <si>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</si>
  <si>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</si>
  <si>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</si>
  <si>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</si>
  <si>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</si>
  <si>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</si>
  <si>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</si>
  <si>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</si>
  <si>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</si>
  <si>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</si>
  <si>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</si>
  <si>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</si>
  <si>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</si>
  <si>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</si>
  <si>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</si>
  <si>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</si>
  <si>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</si>
  <si>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</si>
  <si>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</si>
  <si>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</si>
  <si>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</si>
  <si>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</si>
  <si>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</si>
  <si>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</si>
  <si>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</si>
  <si>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</si>
  <si>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</si>
  <si>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</si>
  <si>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</si>
  <si>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</si>
  <si>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</si>
  <si>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</si>
  <si>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</si>
  <si>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</si>
  <si>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</si>
  <si>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</si>
  <si>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</si>
  <si>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</si>
  <si>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</si>
  <si>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</si>
  <si>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</si>
  <si>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</si>
  <si>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</si>
  <si>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</si>
  <si>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</si>
  <si>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</si>
  <si>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</si>
  <si>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</si>
  <si>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</si>
  <si>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</si>
  <si>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</si>
  <si>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</si>
  <si>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</si>
  <si>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</si>
  <si>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</si>
  <si>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</si>
  <si>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</si>
  <si>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</si>
  <si>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</si>
  <si>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</si>
  <si>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</si>
  <si>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</si>
  <si>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</si>
  <si>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</si>
  <si>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</si>
  <si>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</si>
  <si>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</si>
  <si>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</si>
  <si>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</si>
  <si>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</si>
  <si>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</si>
  <si>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</si>
  <si>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</si>
  <si>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</si>
  <si>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</si>
  <si>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</si>
  <si>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</si>
  <si>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</si>
  <si>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</si>
  <si>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</si>
  <si>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</si>
  <si>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</si>
  <si>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</si>
  <si>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</si>
  <si>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</si>
  <si>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</si>
  <si>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</si>
  <si>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</si>
  <si>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</si>
  <si>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</si>
  <si>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</si>
  <si>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</si>
  <si>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</si>
  <si>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</si>
  <si>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</si>
  <si>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</si>
  <si>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</si>
  <si>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</si>
  <si>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</si>
  <si>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</si>
  <si>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</si>
  <si>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</si>
  <si>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</si>
  <si>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</si>
  <si>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</si>
  <si>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</si>
  <si>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</si>
  <si>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</si>
  <si>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</si>
  <si>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</si>
  <si>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</si>
  <si>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</si>
  <si>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</si>
  <si>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</si>
  <si>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</si>
  <si>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</si>
  <si>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</si>
  <si>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</si>
  <si>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</si>
  <si>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</si>
  <si>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</si>
  <si>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</si>
  <si>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</si>
  <si>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</si>
  <si>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</si>
  <si>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</si>
  <si>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</si>
  <si>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</si>
  <si>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</si>
  <si>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</si>
  <si>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</si>
  <si>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</si>
  <si>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</si>
  <si>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</si>
  <si>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</si>
  <si>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</si>
  <si>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</si>
  <si>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</si>
  <si>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</si>
  <si>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</si>
  <si>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</si>
  <si>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</si>
  <si>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</si>
  <si>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</si>
  <si>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</si>
  <si>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</si>
  <si>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</si>
  <si>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</si>
  <si>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</si>
  <si>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</si>
  <si>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</si>
  <si>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</si>
  <si>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</si>
  <si>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</si>
  <si>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</si>
  <si>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</si>
  <si>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</si>
  <si>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</si>
  <si>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</si>
  <si>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</si>
  <si>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</si>
  <si>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</si>
  <si>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</si>
  <si>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</si>
  <si>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</si>
  <si>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</si>
  <si>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</si>
  <si>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</si>
  <si>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</si>
  <si>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</si>
  <si>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</si>
  <si>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</si>
  <si>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</si>
  <si>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</si>
  <si>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</si>
  <si>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</si>
  <si>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</si>
  <si>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</si>
  <si>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</si>
  <si>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</si>
  <si>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</si>
  <si>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</si>
  <si>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</si>
  <si>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</si>
  <si>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</si>
  <si>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</si>
  <si>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</si>
  <si>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</si>
  <si>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</si>
  <si>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</si>
  <si>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</si>
  <si>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</si>
  <si>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</si>
  <si>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</si>
  <si>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</si>
  <si>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</si>
  <si>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</si>
  <si>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</si>
  <si>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</si>
  <si>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</si>
  <si>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</si>
  <si>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</si>
  <si>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</si>
  <si>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</si>
  <si>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</si>
  <si>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</si>
  <si>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</si>
  <si>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</si>
  <si>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</si>
  <si>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</si>
  <si>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</si>
  <si>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</si>
  <si>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</si>
  <si>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</si>
  <si>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</si>
  <si>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</si>
  <si>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</si>
  <si>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</si>
  <si>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</si>
  <si>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</si>
  <si>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</si>
  <si>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</si>
  <si>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</si>
  <si>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</si>
  <si>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</si>
  <si>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</si>
  <si>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</si>
  <si>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</si>
  <si>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</si>
  <si>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</si>
  <si>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</si>
  <si>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</si>
  <si>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</si>
  <si>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</si>
  <si>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</si>
  <si>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</si>
  <si>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</si>
  <si>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</si>
  <si>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</si>
  <si>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</si>
  <si>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</si>
  <si>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</si>
  <si>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</si>
  <si>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</si>
  <si>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</si>
  <si>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</si>
  <si>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</si>
  <si>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</si>
  <si>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</si>
  <si>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</si>
  <si>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</si>
  <si>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</si>
  <si>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</si>
  <si>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</si>
  <si>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</si>
  <si>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</si>
  <si>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</si>
  <si>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</si>
  <si>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</si>
  <si>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</si>
  <si>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</si>
  <si>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</si>
  <si>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</si>
  <si>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</si>
  <si>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</si>
  <si>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</si>
  <si>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</si>
  <si>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</si>
  <si>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</si>
  <si>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</si>
  <si>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</si>
  <si>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</si>
  <si>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</si>
  <si>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</si>
  <si>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</si>
  <si>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</si>
  <si>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</si>
  <si>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</si>
  <si>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</si>
  <si>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</si>
  <si>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</si>
  <si>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</si>
  <si>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</si>
  <si>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</si>
  <si>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</si>
  <si>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</si>
  <si>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</si>
  <si>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</si>
  <si>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</si>
  <si>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</si>
  <si>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</si>
  <si>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</si>
  <si>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</si>
  <si>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</si>
  <si>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</si>
  <si>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</si>
  <si>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</si>
  <si>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</si>
  <si>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</si>
  <si>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</si>
  <si>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</si>
  <si>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</si>
  <si>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</si>
  <si>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</si>
  <si>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</si>
  <si>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</si>
  <si>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</si>
  <si>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</si>
  <si>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</si>
  <si>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</si>
  <si>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</si>
  <si>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</si>
  <si>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</si>
  <si>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</si>
  <si>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</si>
  <si>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</si>
  <si>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</si>
  <si>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</si>
  <si>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</si>
  <si>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</si>
  <si>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</si>
  <si>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</si>
  <si>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</si>
  <si>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</si>
  <si>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</si>
  <si>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</si>
  <si>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</si>
  <si>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</si>
  <si>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</si>
  <si>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</si>
  <si>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</si>
  <si>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</si>
  <si>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</si>
  <si>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</si>
  <si>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</si>
  <si>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</si>
  <si>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</si>
  <si>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</si>
  <si>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</si>
  <si>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</si>
  <si>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</si>
  <si>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</si>
  <si>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</si>
  <si>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</si>
  <si>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</si>
  <si>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</si>
  <si>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</si>
  <si>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</si>
  <si>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</si>
  <si>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</si>
  <si>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</si>
  <si>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</si>
  <si>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</si>
  <si>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</si>
  <si>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</si>
  <si>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</si>
  <si>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</si>
  <si>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</si>
  <si>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</si>
  <si>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</si>
  <si>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</si>
  <si>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</si>
  <si>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</si>
  <si>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</si>
  <si>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</si>
  <si>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</si>
  <si>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</si>
  <si>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</si>
  <si>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</si>
  <si>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</si>
  <si>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</si>
  <si>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</si>
  <si>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</si>
  <si>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</si>
  <si>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</si>
  <si>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</si>
  <si>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</si>
  <si>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</si>
  <si>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</si>
  <si>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</si>
  <si>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</si>
  <si>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</si>
  <si>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</si>
  <si>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</si>
  <si>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</si>
  <si>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</si>
  <si>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</si>
  <si>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</si>
  <si>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</si>
  <si>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</si>
  <si>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</si>
  <si>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</si>
  <si>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</si>
  <si>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</si>
  <si>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</si>
  <si>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</si>
  <si>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</si>
  <si>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</si>
  <si>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</si>
  <si>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</si>
  <si>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</si>
  <si>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</si>
  <si>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</si>
  <si>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</si>
  <si>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</si>
  <si>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</si>
  <si>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</si>
  <si>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</si>
  <si>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</si>
  <si>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</si>
  <si>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</si>
  <si>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</si>
  <si>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</si>
  <si>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</si>
  <si>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</si>
  <si>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</si>
  <si>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</si>
  <si>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</si>
  <si>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</si>
  <si>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</si>
  <si>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</si>
  <si>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</si>
  <si>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</si>
  <si>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</si>
  <si>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</si>
  <si>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</si>
  <si>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</si>
  <si>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</si>
  <si>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</si>
  <si>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</si>
  <si>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</si>
  <si>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</si>
  <si>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</si>
  <si>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</si>
  <si>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</si>
  <si>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</si>
  <si>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</si>
  <si>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</si>
  <si>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</si>
  <si>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</si>
  <si>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</si>
  <si>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</si>
  <si>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</si>
  <si>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</si>
  <si>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</si>
  <si>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</si>
  <si>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</si>
  <si>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</si>
  <si>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</si>
  <si>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</si>
  <si>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</si>
  <si>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</si>
  <si>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</si>
  <si>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</si>
  <si>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</si>
  <si>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</si>
  <si>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</si>
  <si>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</si>
  <si>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</si>
  <si>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</si>
  <si>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</si>
  <si>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</si>
  <si>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</si>
  <si>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</si>
  <si>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</si>
  <si>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</si>
  <si>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</si>
  <si>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</si>
  <si>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</si>
  <si>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</si>
  <si>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</si>
  <si>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</si>
  <si>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</si>
  <si>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</si>
  <si>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</si>
  <si>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</si>
  <si>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</si>
  <si>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</si>
  <si>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</si>
  <si>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</si>
  <si>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</si>
  <si>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</si>
  <si>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</si>
  <si>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</si>
  <si>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</si>
  <si>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</si>
  <si>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</si>
  <si>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</si>
  <si>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</si>
  <si>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</si>
  <si>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</si>
  <si>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</si>
  <si>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</si>
  <si>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</si>
  <si>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</si>
  <si>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</si>
  <si>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</si>
  <si>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</si>
  <si>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</si>
  <si>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</si>
  <si>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</si>
  <si>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</si>
  <si>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</si>
  <si>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</si>
  <si>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</si>
  <si>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</si>
  <si>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</si>
  <si>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</si>
  <si>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</si>
  <si>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</si>
  <si>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</si>
  <si>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</si>
  <si>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</si>
  <si>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</si>
  <si>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</si>
  <si>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</si>
  <si>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</si>
  <si>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</si>
  <si>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</si>
  <si>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</si>
  <si>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</si>
  <si>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</si>
  <si>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</si>
  <si>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</si>
  <si>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</si>
  <si>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</si>
  <si>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</si>
  <si>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</si>
  <si>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</si>
  <si>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</si>
  <si>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</si>
  <si>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</si>
  <si>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</si>
  <si>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</si>
  <si>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</si>
  <si>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</si>
  <si>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</si>
  <si>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</si>
  <si>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</si>
  <si>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</si>
  <si>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</si>
  <si>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</si>
  <si>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</si>
  <si>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</si>
  <si>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</si>
  <si>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</si>
  <si>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</si>
  <si>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</si>
  <si>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</si>
  <si>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</si>
  <si>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</si>
  <si>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</si>
  <si>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</si>
  <si>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</si>
  <si>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</si>
  <si>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</si>
  <si>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</si>
  <si>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</si>
  <si>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</si>
  <si>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</si>
  <si>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</si>
  <si>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</si>
  <si>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</si>
  <si>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</si>
  <si>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</si>
  <si>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</si>
  <si>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</si>
  <si>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</si>
  <si>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</si>
  <si>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</si>
  <si>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</si>
  <si>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</si>
  <si>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</si>
  <si>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</si>
  <si>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</si>
  <si>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</si>
  <si>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</si>
  <si>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</si>
  <si>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</si>
  <si>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</si>
  <si>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</si>
  <si>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</si>
  <si>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</si>
  <si>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</si>
  <si>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</si>
  <si>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</si>
  <si>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</si>
  <si>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</si>
  <si>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</si>
  <si>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</si>
  <si>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</si>
  <si>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</si>
  <si>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</si>
  <si>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</si>
  <si>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</si>
  <si>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</si>
  <si>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</si>
  <si>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</si>
  <si>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</si>
  <si>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</si>
  <si>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</si>
  <si>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</si>
  <si>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</si>
  <si>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</si>
  <si>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</si>
  <si>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</si>
  <si>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</si>
  <si>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</si>
  <si>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</si>
  <si>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</si>
  <si>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</si>
  <si>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</si>
  <si>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</si>
  <si>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</si>
  <si>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</si>
  <si>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</si>
  <si>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</si>
  <si>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</si>
  <si>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</si>
  <si>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</si>
  <si>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</si>
  <si>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</si>
  <si>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</si>
  <si>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</si>
  <si>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</si>
  <si>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</si>
  <si>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</si>
  <si>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</si>
  <si>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</si>
  <si>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</si>
  <si>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</si>
  <si>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</si>
  <si>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</si>
  <si>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</si>
  <si>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</si>
  <si>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</si>
  <si>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</si>
  <si>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</si>
  <si>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</si>
  <si>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</si>
  <si>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</si>
  <si>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</si>
  <si>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</si>
  <si>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</si>
  <si>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</si>
  <si>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</si>
  <si>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</si>
  <si>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</si>
  <si>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</si>
  <si>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</si>
  <si>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</si>
  <si>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</si>
  <si>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</si>
  <si>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</si>
  <si>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</si>
  <si>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</si>
  <si>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</si>
  <si>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</si>
  <si>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</si>
  <si>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</si>
  <si>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</si>
  <si>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</si>
  <si>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</si>
  <si>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</si>
  <si>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</si>
  <si>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</si>
  <si>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</si>
  <si>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</si>
  <si>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</si>
  <si>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</si>
  <si>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</si>
  <si>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</si>
  <si>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</si>
  <si>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</si>
  <si>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</si>
  <si>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</si>
  <si>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</si>
  <si>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</si>
  <si>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</si>
  <si>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</si>
  <si>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</si>
  <si>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</si>
  <si>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</si>
  <si>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</si>
  <si>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</si>
  <si>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</si>
  <si>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</si>
  <si>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</si>
  <si>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</si>
  <si>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</si>
  <si>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</si>
  <si>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</si>
  <si>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</si>
  <si>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</si>
  <si>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</si>
  <si>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</si>
  <si>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</si>
  <si>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</si>
  <si>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</si>
  <si>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</si>
  <si>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</si>
  <si>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</si>
  <si>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</si>
  <si>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</si>
  <si>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</si>
  <si>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</si>
  <si>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</si>
  <si>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</si>
  <si>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</si>
  <si>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</si>
  <si>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</si>
  <si>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</si>
  <si>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</si>
  <si>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</si>
  <si>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</si>
  <si>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</si>
  <si>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</si>
  <si>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</si>
  <si>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</si>
  <si>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</si>
  <si>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</si>
  <si>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</si>
  <si>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</si>
  <si>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</si>
  <si>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</si>
  <si>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</si>
  <si>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</si>
  <si>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</si>
  <si>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</si>
  <si>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</si>
  <si>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</si>
  <si>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</si>
  <si>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</si>
  <si>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</si>
  <si>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</si>
  <si>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</si>
  <si>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</si>
  <si>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</si>
  <si>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</si>
  <si>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</si>
  <si>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</si>
  <si>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</si>
  <si>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</si>
  <si>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</si>
  <si>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</si>
  <si>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</si>
  <si>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</si>
  <si>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</si>
  <si>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</si>
  <si>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</si>
  <si>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</si>
  <si>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</si>
  <si>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</si>
  <si>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</si>
  <si>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</si>
  <si>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</si>
  <si>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</si>
  <si>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</si>
  <si>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</si>
  <si>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</si>
  <si>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</si>
  <si>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</si>
  <si>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</si>
  <si>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</si>
  <si>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</si>
  <si>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</si>
  <si>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</si>
  <si>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</si>
  <si>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</si>
  <si>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</si>
  <si>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</si>
  <si>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</si>
  <si>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</si>
  <si>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</si>
  <si>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</si>
  <si>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</si>
  <si>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</si>
  <si>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</si>
  <si>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</si>
  <si>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</si>
  <si>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</si>
  <si>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</si>
  <si>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</si>
  <si>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</si>
  <si>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</si>
  <si>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</si>
  <si>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</si>
  <si>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</si>
  <si>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</si>
  <si>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</si>
  <si>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</si>
  <si>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</si>
  <si>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</si>
  <si>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</si>
  <si>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</si>
  <si>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</si>
  <si>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</si>
  <si>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</si>
  <si>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</si>
  <si>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</si>
  <si>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</si>
  <si>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</si>
  <si>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</si>
  <si>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</si>
  <si>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</si>
  <si>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</si>
  <si>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</si>
  <si>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</si>
  <si>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</si>
  <si>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</si>
  <si>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</si>
  <si>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</si>
  <si>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</si>
  <si>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</si>
  <si>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</si>
  <si>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</si>
  <si>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</si>
  <si>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</si>
  <si>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</si>
  <si>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</si>
  <si>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</si>
  <si>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</si>
  <si>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</si>
  <si>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</si>
  <si>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</si>
  <si>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</si>
  <si>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</si>
  <si>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</si>
  <si>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</si>
  <si>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</si>
  <si>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</si>
  <si>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</si>
  <si>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</si>
  <si>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</si>
  <si>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</si>
  <si>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</si>
  <si>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</si>
  <si>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</si>
  <si>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</si>
  <si>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</si>
  <si>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</si>
  <si>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</si>
  <si>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</si>
  <si>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</si>
  <si>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</si>
  <si>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</si>
  <si>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</si>
  <si>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</si>
  <si>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</si>
  <si>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</si>
  <si>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</si>
  <si>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</si>
  <si>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</si>
  <si>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</si>
  <si>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</si>
  <si>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</si>
  <si>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</si>
  <si>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</si>
  <si>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</si>
  <si>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</si>
  <si>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</si>
  <si>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</si>
  <si>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</si>
  <si>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</si>
  <si>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</si>
  <si>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</si>
  <si>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</si>
  <si>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</si>
  <si>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</si>
  <si>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</si>
  <si>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</si>
  <si>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</si>
  <si>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</si>
  <si>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</si>
  <si>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</si>
  <si>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</si>
  <si>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</si>
  <si>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</si>
  <si>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</si>
  <si>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</si>
  <si>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</si>
  <si>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</si>
  <si>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</si>
  <si>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</si>
  <si>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</si>
  <si>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</si>
  <si>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</si>
  <si>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</si>
  <si>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</si>
  <si>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</si>
  <si>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</si>
  <si>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</si>
  <si>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</si>
  <si>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</si>
  <si>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</si>
  <si>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</si>
  <si>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</si>
  <si>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</si>
  <si>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</si>
  <si>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</si>
  <si>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</si>
  <si>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</si>
  <si>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</si>
  <si>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</si>
  <si>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</si>
  <si>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</si>
  <si>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</si>
  <si>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</si>
  <si>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</si>
  <si>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</si>
  <si>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</si>
  <si>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</si>
  <si>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</si>
  <si>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</si>
  <si>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</si>
  <si>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</si>
  <si>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</si>
  <si>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</si>
  <si>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</si>
  <si>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</si>
  <si>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</si>
  <si>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</si>
  <si>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</si>
  <si>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</si>
  <si>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</si>
  <si>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</si>
  <si>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</si>
  <si>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</si>
  <si>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</si>
  <si>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</si>
  <si>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</si>
  <si>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</si>
  <si>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</si>
  <si>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</si>
  <si>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</si>
  <si>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</si>
  <si>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</si>
  <si>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</si>
  <si>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</si>
  <si>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</si>
  <si>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</si>
  <si>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</si>
  <si>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</si>
  <si>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</si>
  <si>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</si>
  <si>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</si>
  <si>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</si>
  <si>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</si>
  <si>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</si>
  <si>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</si>
  <si>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</si>
  <si>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</si>
  <si>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</si>
  <si>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</si>
  <si>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</si>
  <si>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</si>
  <si>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</si>
  <si>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</si>
  <si>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</si>
  <si>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</si>
  <si>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</si>
  <si>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</si>
  <si>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</si>
  <si>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</si>
  <si>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</si>
  <si>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</si>
  <si>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</si>
  <si>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</si>
  <si>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</si>
  <si>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</si>
  <si>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</si>
  <si>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</si>
  <si>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</si>
  <si>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</si>
  <si>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</si>
  <si>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</si>
  <si>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</si>
  <si>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</si>
  <si>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</si>
  <si>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</si>
  <si>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</si>
  <si>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</si>
  <si>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</si>
  <si>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</si>
  <si>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</si>
  <si>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</si>
  <si>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</si>
  <si>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</si>
  <si>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</si>
  <si>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</si>
  <si>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</si>
  <si>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</si>
  <si>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</si>
  <si>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</si>
  <si>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</si>
  <si>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</si>
  <si>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</si>
  <si>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</si>
  <si>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</si>
  <si>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</si>
  <si>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</si>
  <si>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</si>
  <si>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</si>
  <si>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</si>
  <si>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</si>
  <si>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</si>
  <si>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</si>
  <si>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</si>
  <si>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</si>
  <si>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</si>
  <si>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</si>
  <si>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</si>
  <si>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</si>
  <si>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</si>
  <si>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</si>
  <si>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</si>
  <si>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</si>
  <si>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</si>
  <si>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</si>
  <si>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</si>
  <si>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</si>
  <si>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</si>
  <si>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</si>
  <si>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</si>
  <si>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</si>
  <si>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</si>
  <si>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</si>
  <si>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</si>
  <si>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</si>
  <si>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</si>
  <si>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</si>
  <si>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</si>
  <si>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</si>
  <si>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</si>
  <si>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</si>
  <si>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</si>
  <si>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</si>
  <si>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</si>
  <si>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</si>
  <si>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</si>
  <si>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</si>
  <si>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</si>
  <si>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</si>
  <si>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</si>
  <si>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</si>
  <si>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</si>
  <si>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</si>
  <si>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</si>
  <si>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</si>
  <si>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</si>
  <si>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</si>
  <si>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</si>
  <si>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</si>
  <si>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</si>
  <si>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</si>
  <si>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</si>
  <si>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</si>
  <si>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</si>
  <si>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</si>
  <si>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</si>
  <si>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</si>
  <si>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</si>
  <si>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</si>
  <si>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</si>
  <si>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</si>
  <si>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</si>
  <si>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</si>
  <si>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</si>
  <si>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</si>
  <si>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</si>
  <si>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</si>
  <si>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</si>
  <si>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</si>
  <si>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</si>
  <si>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</si>
  <si>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</si>
  <si>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</si>
  <si>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</si>
  <si>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</si>
  <si>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</si>
  <si>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</si>
  <si>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</si>
  <si>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</si>
  <si>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</si>
  <si>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</si>
  <si>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</si>
  <si>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</si>
  <si>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</si>
  <si>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</si>
  <si>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</si>
  <si>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</si>
  <si>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</si>
  <si>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</si>
  <si>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</si>
  <si>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</si>
  <si>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</si>
  <si>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</si>
  <si>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</si>
  <si>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</si>
  <si>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</si>
  <si>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</si>
  <si>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</si>
  <si>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</si>
  <si>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</si>
  <si>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</si>
  <si>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</si>
  <si>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</si>
  <si>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</si>
  <si>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</si>
  <si>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</si>
  <si>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</si>
  <si>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</si>
  <si>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</si>
  <si>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</si>
  <si>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</si>
  <si>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</si>
  <si>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</si>
  <si>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</si>
  <si>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</si>
  <si>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</si>
  <si>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</si>
  <si>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</si>
  <si>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</si>
  <si>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</si>
  <si>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</si>
  <si>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</si>
  <si>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</si>
  <si>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</si>
  <si>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</si>
  <si>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</si>
  <si>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</si>
  <si>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</si>
  <si>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</si>
  <si>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</si>
  <si>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</si>
  <si>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</si>
  <si>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</si>
  <si>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</si>
  <si>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</si>
  <si>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</si>
  <si>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</si>
  <si>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</si>
  <si>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</si>
  <si>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</si>
  <si>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</si>
  <si>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</si>
  <si>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</si>
  <si>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</si>
  <si>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</si>
  <si>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</si>
  <si>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</si>
  <si>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</si>
  <si>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</si>
  <si>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</si>
  <si>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</si>
  <si>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</si>
  <si>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</si>
  <si>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</si>
  <si>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</si>
  <si>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</si>
  <si>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</si>
  <si>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</si>
  <si>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</si>
  <si>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</si>
  <si>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</si>
  <si>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</si>
  <si>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</si>
  <si>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</si>
  <si>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</si>
  <si>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</si>
  <si>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</si>
  <si>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</si>
  <si>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</si>
  <si>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</si>
  <si>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</si>
  <si>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</si>
  <si>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</si>
  <si>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</si>
  <si>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</si>
  <si>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</si>
  <si>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</si>
  <si>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</si>
  <si>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</si>
  <si>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</si>
  <si>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</si>
  <si>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</si>
  <si>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</si>
  <si>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</si>
  <si>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</si>
  <si>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</si>
  <si>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</si>
  <si>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</si>
  <si>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</si>
  <si>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</si>
  <si>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</si>
  <si>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</si>
  <si>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</si>
  <si>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</si>
  <si>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</si>
  <si>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</si>
  <si>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</si>
  <si>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</si>
  <si>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</si>
  <si>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</si>
  <si>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</si>
  <si>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</si>
  <si>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</si>
  <si>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</si>
  <si>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</si>
  <si>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</si>
  <si>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</si>
  <si>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</si>
  <si>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</si>
  <si>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</si>
  <si>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</si>
  <si>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</si>
  <si>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</si>
  <si>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</si>
  <si>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</si>
  <si>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</si>
  <si>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</si>
  <si>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</si>
  <si>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</si>
  <si>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</si>
  <si>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</si>
  <si>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</si>
  <si>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</si>
  <si>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</si>
  <si>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</si>
  <si>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</si>
  <si>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</si>
  <si>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</si>
  <si>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</si>
  <si>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</si>
  <si>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</si>
  <si>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</si>
  <si>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</si>
  <si>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</si>
  <si>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</si>
  <si>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</si>
  <si>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</si>
  <si>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</si>
  <si>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</si>
  <si>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</si>
  <si>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</si>
  <si>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</si>
  <si>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</si>
  <si>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</si>
  <si>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</si>
  <si>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</si>
  <si>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</si>
  <si>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</si>
  <si>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</si>
  <si>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</si>
  <si>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</si>
  <si>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</si>
  <si>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</si>
  <si>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</si>
  <si>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</si>
  <si>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</si>
  <si>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</si>
  <si>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</si>
  <si>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</si>
  <si>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</si>
  <si>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</si>
  <si>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</si>
  <si>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</si>
  <si>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</si>
  <si>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</si>
  <si>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</si>
  <si>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</si>
  <si>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</si>
  <si>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</si>
  <si>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</si>
  <si>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</si>
  <si>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</si>
  <si>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</si>
  <si>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</si>
  <si>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</si>
  <si>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</si>
  <si>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</si>
  <si>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</si>
  <si>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</si>
  <si>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</si>
  <si>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</si>
  <si>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</si>
  <si>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</si>
  <si>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</si>
  <si>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</si>
  <si>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</si>
  <si>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</si>
  <si>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</si>
  <si>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</si>
  <si>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</si>
  <si>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</si>
  <si>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</si>
  <si>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</si>
  <si>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</si>
  <si>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</si>
  <si>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</si>
  <si>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</si>
  <si>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</si>
  <si>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</si>
  <si>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</si>
  <si>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</si>
  <si>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</si>
  <si>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</si>
  <si>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</si>
  <si>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</si>
  <si>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</si>
  <si>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</si>
  <si>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</si>
  <si>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</si>
  <si>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</si>
  <si>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</si>
  <si>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</si>
  <si>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</si>
  <si>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</si>
  <si>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</si>
  <si>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</si>
  <si>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</si>
  <si>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</si>
  <si>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</si>
  <si>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</si>
  <si>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</si>
  <si>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</si>
  <si>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</si>
  <si>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</si>
  <si>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</si>
  <si>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</si>
  <si>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</si>
  <si>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</si>
  <si>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</si>
  <si>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</si>
  <si>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</si>
  <si>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</si>
  <si>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</si>
  <si>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</si>
  <si>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</si>
  <si>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</si>
  <si>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</si>
  <si>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</si>
  <si>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</si>
  <si>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</si>
  <si>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</si>
  <si>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</si>
  <si>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</si>
  <si>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</si>
  <si>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</si>
  <si>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</si>
  <si>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</si>
  <si>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</si>
  <si>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</si>
  <si>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</si>
  <si>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</si>
  <si>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</si>
  <si>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</si>
  <si>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</si>
  <si>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</si>
  <si>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</si>
  <si>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</si>
  <si>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</si>
  <si>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</si>
  <si>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</si>
  <si>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</si>
  <si>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</si>
  <si>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</si>
  <si>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</si>
  <si>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</si>
  <si>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</si>
  <si>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</si>
  <si>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</si>
  <si>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</si>
  <si>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</si>
  <si>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</si>
  <si>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</si>
  <si>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</si>
  <si>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</si>
  <si>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</si>
  <si>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</si>
  <si>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</si>
  <si>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</si>
  <si>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</si>
  <si>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</si>
  <si>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</si>
  <si>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</si>
  <si>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</si>
  <si>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</si>
  <si>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</si>
  <si>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</si>
  <si>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</si>
  <si>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</si>
  <si>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</si>
  <si>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</si>
  <si>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</si>
  <si>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</si>
  <si>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</si>
  <si>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</si>
  <si>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</si>
  <si>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</si>
  <si>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</si>
  <si>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</si>
  <si>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</si>
  <si>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</si>
  <si>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</si>
  <si>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</si>
  <si>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</si>
  <si>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</si>
  <si>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</si>
  <si>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</si>
  <si>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</si>
  <si>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</si>
  <si>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</si>
  <si>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</si>
  <si>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</si>
  <si>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</si>
  <si>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</si>
  <si>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</si>
  <si>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</si>
  <si>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</si>
  <si>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</si>
  <si>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</si>
  <si>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</si>
  <si>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</si>
  <si>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</si>
  <si>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</si>
  <si>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</si>
  <si>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</si>
  <si>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</si>
  <si>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</si>
  <si>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</si>
  <si>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</si>
  <si>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</si>
  <si>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</si>
  <si>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</si>
  <si>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</si>
  <si>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</si>
  <si>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</si>
  <si>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</si>
  <si>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</si>
  <si>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</si>
  <si>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</si>
  <si>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</si>
  <si>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</si>
  <si>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</si>
  <si>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</si>
  <si>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</si>
  <si>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</si>
  <si>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</si>
  <si>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</si>
  <si>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</si>
  <si>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</si>
  <si>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</si>
  <si>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</si>
  <si>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</si>
  <si>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</si>
  <si>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</si>
  <si>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</si>
  <si>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</si>
  <si>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</si>
  <si>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</si>
  <si>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</si>
  <si>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</si>
  <si>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</si>
  <si>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</si>
  <si>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</si>
  <si>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</si>
  <si>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</si>
  <si>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</si>
  <si>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</si>
  <si>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</si>
  <si>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</si>
  <si>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</si>
  <si>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</si>
  <si>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</si>
  <si>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</si>
  <si>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</si>
  <si>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</si>
  <si>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</si>
  <si>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</si>
  <si>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</si>
  <si>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</si>
  <si>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</si>
  <si>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</si>
  <si>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</si>
  <si>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</si>
  <si>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</si>
  <si>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</si>
  <si>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</si>
  <si>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</si>
  <si>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</si>
  <si>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</si>
  <si>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</si>
  <si>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</si>
  <si>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</si>
  <si>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</si>
  <si>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</si>
  <si>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</si>
  <si>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</si>
  <si>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</si>
  <si>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</si>
  <si>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</si>
  <si>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</si>
  <si>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</si>
  <si>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</si>
  <si>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</si>
  <si>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</si>
  <si>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</si>
  <si>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</si>
  <si>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</si>
  <si>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</si>
  <si>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</si>
  <si>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</si>
  <si>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</si>
  <si>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</si>
  <si>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</si>
  <si>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</si>
  <si>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</si>
  <si>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</si>
  <si>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</si>
  <si>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</si>
  <si>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</si>
  <si>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</si>
  <si>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</si>
  <si>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</si>
  <si>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</si>
  <si>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</si>
  <si>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</si>
  <si>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</si>
  <si>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</si>
  <si>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</si>
  <si>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</si>
  <si>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</si>
  <si>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</si>
  <si>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</si>
  <si>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</si>
  <si>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</si>
  <si>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</si>
  <si>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</si>
  <si>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</si>
  <si>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</si>
  <si>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</si>
  <si>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</si>
  <si>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</si>
  <si>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</si>
  <si>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</si>
  <si>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</si>
  <si>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</si>
  <si>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</si>
  <si>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</si>
  <si>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</si>
  <si>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</si>
  <si>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</si>
  <si>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</si>
  <si>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</si>
  <si>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</si>
  <si>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</si>
  <si>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</si>
  <si>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</si>
  <si>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</si>
  <si>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</si>
  <si>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</si>
  <si>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</si>
  <si>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</si>
  <si>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</si>
  <si>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</si>
  <si>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</si>
  <si>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</si>
  <si>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</si>
  <si>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</si>
  <si>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</si>
  <si>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</si>
  <si>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</si>
  <si>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</si>
  <si>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</si>
  <si>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</si>
  <si>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</si>
  <si>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</si>
  <si>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</si>
  <si>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</si>
  <si>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</si>
  <si>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</si>
  <si>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</si>
  <si>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</si>
  <si>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</si>
  <si>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</si>
  <si>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</si>
  <si>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</si>
  <si>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</si>
  <si>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</si>
  <si>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</si>
  <si>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</si>
  <si>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</si>
  <si>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</si>
  <si>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</si>
  <si>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</si>
  <si>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</si>
  <si>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</si>
  <si>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</si>
  <si>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</si>
  <si>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</si>
  <si>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</si>
  <si>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</si>
  <si>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</si>
  <si>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</si>
  <si>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</si>
  <si>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</si>
  <si>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</si>
  <si>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</si>
  <si>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</si>
  <si>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</si>
  <si>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</si>
  <si>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</si>
  <si>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</si>
  <si>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</si>
  <si>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</si>
  <si>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</si>
  <si>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</si>
  <si>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</si>
  <si>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</si>
  <si>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</si>
  <si>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</si>
  <si>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</si>
  <si>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</si>
  <si>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</si>
  <si>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</si>
  <si>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</si>
  <si>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</si>
  <si>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</si>
  <si>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</si>
  <si>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</si>
  <si>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</si>
  <si>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</si>
  <si>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</si>
  <si>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</si>
  <si>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</si>
  <si>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</si>
  <si>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</si>
  <si>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</si>
  <si>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</si>
  <si>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</si>
  <si>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</si>
  <si>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</si>
  <si>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</si>
  <si>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</si>
  <si>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</si>
  <si>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</si>
  <si>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</si>
  <si>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</si>
  <si>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</si>
  <si>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</si>
  <si>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</si>
  <si>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</si>
  <si>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</si>
  <si>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</si>
  <si>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</si>
  <si>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</si>
  <si>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</si>
  <si>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</si>
  <si>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</si>
  <si>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</si>
  <si>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</si>
  <si>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</si>
  <si>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</si>
  <si>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</si>
  <si>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</si>
  <si>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</si>
  <si>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</si>
  <si>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</si>
  <si>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</si>
  <si>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</si>
  <si>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</si>
  <si>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</si>
  <si>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</si>
  <si>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</si>
  <si>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</si>
  <si>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</si>
  <si>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</si>
  <si>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</si>
  <si>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</si>
  <si>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</si>
  <si>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</si>
  <si>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</si>
  <si>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</si>
  <si>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</si>
  <si>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</si>
  <si>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</si>
  <si>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</si>
  <si>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</si>
  <si>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</si>
  <si>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</si>
  <si>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</si>
  <si>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</si>
  <si>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</si>
  <si>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</si>
  <si>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</si>
  <si>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</si>
  <si>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</si>
  <si>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</si>
  <si>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</si>
  <si>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</si>
  <si>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</si>
  <si>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</si>
  <si>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</si>
  <si>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</si>
  <si>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</si>
  <si>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</si>
  <si>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</si>
  <si>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</si>
  <si>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</si>
  <si>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</si>
  <si>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</si>
  <si>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</si>
  <si>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</si>
  <si>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</si>
  <si>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</si>
  <si>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</si>
  <si>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</si>
  <si>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</si>
  <si>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</si>
  <si>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</si>
  <si>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</si>
  <si>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</si>
  <si>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</si>
  <si>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</si>
  <si>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</si>
  <si>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</si>
  <si>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</si>
  <si>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</si>
  <si>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</si>
  <si>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</si>
  <si>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</si>
  <si>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</si>
  <si>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</si>
  <si>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</si>
  <si>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</si>
  <si>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</si>
  <si>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</si>
  <si>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</si>
  <si>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</si>
  <si>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</si>
  <si>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</si>
  <si>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</si>
  <si>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</si>
  <si>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</si>
  <si>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</si>
  <si>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</si>
  <si>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</si>
  <si>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</si>
  <si>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</si>
  <si>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</si>
  <si>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</si>
  <si>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</si>
  <si>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</si>
  <si>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</si>
  <si>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</si>
  <si>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</si>
  <si>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</si>
  <si>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</si>
  <si>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</si>
  <si>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</si>
  <si>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</si>
  <si>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</si>
  <si>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</si>
  <si>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</si>
  <si>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</si>
  <si>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</si>
  <si>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</si>
  <si>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</si>
  <si>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</si>
  <si>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</si>
  <si>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</si>
  <si>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</si>
  <si>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</si>
  <si>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</si>
  <si>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</si>
  <si>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</si>
  <si>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</si>
  <si>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</si>
  <si>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</si>
  <si>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</si>
  <si>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</si>
  <si>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</si>
  <si>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</si>
  <si>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</si>
  <si>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</si>
  <si>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</si>
  <si>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</si>
  <si>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</si>
  <si>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</si>
  <si>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</si>
  <si>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</si>
  <si>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</si>
  <si>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</si>
  <si>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</si>
  <si>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</si>
  <si>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</si>
  <si>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</si>
  <si>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</si>
  <si>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</si>
  <si>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</si>
  <si>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</si>
  <si>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</si>
  <si>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</si>
  <si>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</si>
  <si>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</si>
  <si>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</si>
  <si>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</si>
  <si>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</si>
  <si>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</si>
  <si>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</si>
  <si>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</si>
  <si>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</si>
  <si>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</si>
  <si>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</si>
  <si>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</si>
  <si>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</si>
  <si>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</si>
  <si>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</si>
  <si>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</si>
  <si>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</si>
  <si>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</si>
  <si>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</si>
  <si>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</si>
  <si>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</si>
  <si>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</si>
  <si>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</si>
  <si>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</si>
  <si>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</si>
  <si>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</si>
  <si>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</si>
  <si>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</si>
  <si>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</si>
  <si>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</si>
  <si>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</si>
  <si>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</si>
  <si>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</si>
  <si>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</si>
  <si>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</si>
  <si>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</si>
  <si>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</si>
  <si>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</si>
  <si>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</si>
  <si>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</si>
  <si>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</si>
  <si>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</si>
  <si>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</si>
  <si>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</si>
  <si>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</si>
  <si>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</si>
  <si>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</si>
  <si>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</si>
  <si>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</si>
  <si>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</si>
  <si>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</si>
  <si>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</si>
  <si>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</si>
  <si>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</si>
  <si>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</si>
  <si>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</si>
  <si>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</si>
  <si>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</si>
  <si>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</si>
  <si>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</si>
  <si>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</si>
  <si>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</si>
  <si>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</si>
  <si>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</si>
  <si>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</si>
  <si>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</si>
  <si>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</si>
  <si>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</si>
  <si>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</si>
  <si>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</si>
  <si>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</si>
  <si>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</si>
  <si>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</si>
  <si>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</si>
  <si>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</si>
  <si>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</si>
  <si>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</si>
  <si>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</si>
  <si>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</si>
  <si>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</si>
  <si>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</si>
  <si>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</si>
  <si>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</si>
  <si>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</si>
  <si>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</si>
  <si>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</si>
  <si>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</si>
  <si>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</si>
  <si>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</si>
  <si>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</si>
  <si>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</si>
  <si>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</si>
  <si>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</si>
  <si>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</si>
  <si>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</si>
  <si>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</si>
  <si>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</si>
  <si>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</si>
  <si>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</si>
  <si>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</si>
  <si>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</si>
  <si>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</si>
  <si>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</si>
  <si>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</si>
  <si>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</si>
  <si>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</si>
  <si>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</si>
  <si>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</si>
  <si>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</si>
  <si>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</si>
  <si>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</si>
  <si>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</si>
  <si>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</si>
  <si>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</si>
  <si>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</si>
  <si>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</si>
  <si>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</si>
  <si>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</si>
  <si>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</si>
  <si>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</si>
  <si>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</si>
  <si>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</si>
  <si>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</si>
  <si>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</si>
  <si>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</si>
  <si>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</si>
  <si>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</si>
  <si>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</si>
  <si>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</si>
  <si>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</si>
  <si>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</si>
  <si>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</si>
  <si>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</si>
  <si>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</si>
  <si>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</si>
  <si>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</si>
  <si>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</si>
  <si>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</si>
  <si>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</si>
  <si>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</si>
  <si>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</si>
  <si>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</si>
  <si>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</si>
  <si>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</si>
  <si>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</si>
  <si>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</si>
  <si>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</si>
  <si>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</si>
  <si>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</si>
  <si>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</si>
  <si>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</si>
  <si>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</si>
  <si>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</si>
  <si>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</si>
  <si>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</si>
  <si>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</si>
  <si>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</si>
  <si>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</si>
  <si>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</si>
  <si>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</si>
  <si>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</si>
  <si>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</si>
  <si>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</si>
  <si>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</si>
  <si>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</si>
  <si>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</si>
  <si>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</si>
  <si>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</si>
  <si>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</si>
  <si>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</si>
  <si>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</si>
  <si>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</si>
  <si>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</si>
  <si>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</si>
  <si>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</si>
  <si>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</si>
  <si>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</si>
  <si>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</si>
  <si>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</si>
  <si>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</si>
  <si>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</si>
  <si>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</si>
  <si>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</si>
  <si>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</si>
  <si>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</si>
  <si>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</si>
  <si>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</si>
  <si>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</si>
  <si>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</si>
  <si>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</si>
  <si>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</si>
  <si>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</si>
  <si>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</si>
  <si>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</si>
  <si>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</si>
  <si>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</si>
  <si>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</si>
  <si>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</si>
  <si>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</si>
  <si>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</si>
  <si>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</si>
  <si>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</si>
  <si>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</si>
  <si>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</si>
  <si>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</si>
  <si>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</si>
  <si>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</si>
  <si>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</si>
  <si>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</si>
  <si>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</si>
  <si>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</si>
  <si>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</si>
  <si>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</si>
  <si>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</si>
  <si>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</si>
  <si>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</si>
  <si>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</si>
  <si>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</si>
  <si>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</si>
  <si>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</si>
  <si>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</si>
  <si>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</si>
  <si>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</si>
  <si>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</si>
  <si>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</si>
  <si>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</si>
  <si>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</si>
  <si>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</si>
  <si>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</si>
  <si>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</si>
  <si>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</si>
  <si>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</si>
  <si>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</si>
  <si>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</si>
  <si>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</si>
  <si>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</si>
  <si>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</si>
  <si>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</si>
  <si>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</si>
  <si>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</si>
  <si>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</si>
  <si>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</si>
  <si>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</si>
  <si>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</si>
  <si>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</si>
  <si>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</si>
  <si>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</si>
  <si>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</si>
  <si>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</si>
  <si>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</si>
  <si>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</si>
  <si>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</si>
  <si>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</si>
  <si>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</si>
  <si>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</si>
  <si>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</si>
  <si>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</si>
  <si>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</si>
  <si>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</si>
  <si>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</si>
  <si>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</si>
  <si>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</si>
  <si>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</si>
  <si>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</si>
  <si>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</si>
  <si>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</si>
  <si>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</si>
  <si>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</si>
  <si>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</si>
  <si>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</si>
  <si>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</si>
  <si>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</si>
  <si>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</si>
  <si>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</si>
  <si>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</si>
  <si>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</si>
  <si>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</si>
  <si>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</si>
  <si>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</si>
  <si>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</si>
  <si>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</si>
  <si>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</si>
  <si>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</si>
  <si>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</si>
  <si>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</si>
  <si>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</si>
  <si>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</si>
  <si>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</si>
  <si>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</si>
  <si>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</si>
  <si>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</si>
  <si>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</si>
  <si>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</si>
  <si>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</si>
  <si>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</si>
  <si>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</si>
  <si>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</si>
  <si>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</si>
  <si>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</si>
  <si>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</si>
  <si>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</si>
  <si>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</si>
  <si>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</si>
  <si>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</si>
  <si>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</si>
  <si>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</si>
  <si>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</si>
  <si>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</si>
  <si>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</si>
  <si>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</si>
  <si>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</si>
  <si>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</si>
  <si>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</si>
  <si>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</si>
  <si>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</si>
  <si>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</si>
  <si>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</si>
  <si>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</si>
  <si>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</si>
  <si>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</si>
  <si>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</si>
  <si>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</si>
  <si>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</si>
  <si>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</si>
  <si>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</si>
  <si>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</si>
  <si>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</si>
  <si>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</si>
  <si>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</si>
  <si>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</si>
  <si>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</si>
  <si>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</si>
  <si>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</si>
  <si>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</si>
  <si>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</si>
  <si>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</si>
  <si>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</si>
  <si>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</si>
  <si>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</si>
  <si>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</si>
  <si>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</si>
  <si>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</si>
  <si>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</si>
  <si>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</si>
  <si>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</si>
  <si>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</si>
  <si>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</si>
  <si>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</si>
  <si>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</si>
  <si>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</si>
  <si>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</si>
  <si>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</si>
  <si>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</si>
  <si>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</si>
  <si>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</si>
  <si>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</si>
  <si>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</si>
  <si>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</si>
  <si>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</si>
  <si>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</si>
  <si>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</si>
  <si>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</si>
  <si>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</si>
  <si>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</si>
  <si>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</si>
  <si>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</si>
  <si>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</si>
  <si>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</si>
  <si>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</si>
  <si>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</si>
  <si>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</si>
  <si>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</si>
  <si>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</si>
  <si>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</si>
  <si>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</si>
  <si>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</si>
  <si>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</si>
  <si>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</si>
  <si>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</si>
  <si>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</si>
  <si>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</si>
  <si>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</si>
  <si>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</si>
  <si>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</si>
  <si>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</si>
  <si>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</si>
  <si>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</si>
  <si>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</si>
  <si>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</si>
  <si>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</si>
  <si>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</si>
  <si>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</si>
  <si>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</si>
  <si>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</si>
  <si>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</si>
  <si>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</si>
  <si>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</si>
  <si>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</si>
  <si>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</si>
  <si>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</si>
  <si>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</si>
  <si>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</si>
  <si>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</si>
  <si>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</si>
  <si>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</si>
  <si>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</si>
  <si>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</si>
  <si>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</si>
  <si>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</si>
  <si>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</si>
  <si>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</si>
  <si>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</si>
  <si>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</si>
  <si>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</si>
  <si>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</si>
  <si>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</si>
  <si>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</si>
  <si>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</si>
  <si>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</si>
  <si>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</si>
  <si>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</si>
  <si>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</si>
  <si>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</si>
  <si>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</si>
  <si>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</si>
  <si>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</si>
  <si>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</si>
  <si>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</si>
  <si>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</si>
  <si>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</si>
  <si>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</si>
  <si>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</si>
  <si>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</si>
  <si>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</si>
  <si>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</si>
  <si>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</si>
  <si>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</si>
  <si>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</si>
  <si>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</si>
  <si>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</si>
  <si>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</si>
  <si>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</si>
  <si>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</si>
  <si>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</si>
  <si>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</si>
  <si>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</si>
  <si>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</si>
  <si>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</si>
  <si>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</si>
  <si>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</si>
  <si>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</si>
  <si>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</si>
  <si>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</si>
  <si>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</si>
  <si>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</si>
  <si>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</si>
  <si>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</si>
  <si>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</si>
  <si>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</si>
  <si>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</si>
  <si>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</si>
  <si>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</si>
  <si>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</si>
  <si>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</si>
  <si>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</si>
  <si>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</si>
  <si>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</si>
  <si>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</si>
  <si>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</si>
  <si>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</si>
  <si>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</si>
  <si>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</si>
  <si>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</si>
  <si>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</si>
  <si>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</si>
  <si>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</si>
  <si>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</si>
  <si>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</si>
  <si>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</si>
  <si>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</si>
  <si>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</si>
  <si>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</si>
  <si>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</si>
  <si>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</si>
  <si>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</si>
  <si>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</si>
  <si>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</si>
  <si>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</si>
  <si>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</si>
  <si>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</si>
  <si>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</si>
  <si>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</si>
  <si>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</si>
  <si>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</si>
  <si>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</si>
  <si>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</si>
  <si>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</si>
  <si>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</si>
  <si>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</si>
  <si>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</si>
  <si>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</si>
  <si>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</si>
  <si>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</si>
  <si>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</si>
  <si>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</si>
  <si>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</si>
  <si>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</si>
  <si>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</si>
  <si>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</si>
  <si>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</si>
  <si>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</si>
  <si>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</si>
  <si>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</si>
  <si>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</si>
  <si>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</si>
  <si>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</si>
  <si>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</si>
  <si>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</si>
  <si>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</si>
  <si>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</si>
  <si>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</si>
  <si>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</si>
  <si>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</si>
  <si>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</si>
  <si>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</si>
  <si>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</si>
  <si>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</si>
  <si>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</si>
  <si>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</si>
  <si>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</si>
  <si>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</si>
  <si>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</si>
  <si>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</si>
  <si>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</si>
  <si>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</si>
  <si>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</si>
  <si>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</si>
  <si>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</si>
  <si>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</si>
  <si>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</si>
  <si>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</si>
  <si>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</si>
  <si>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</si>
  <si>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</si>
  <si>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</si>
  <si>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</si>
  <si>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</si>
  <si>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</si>
  <si>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</si>
  <si>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</si>
  <si>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</si>
  <si>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</si>
  <si>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</si>
  <si>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</si>
  <si>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</si>
  <si>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</si>
  <si>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</si>
  <si>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</si>
  <si>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</si>
  <si>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</si>
  <si>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</si>
  <si>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</si>
  <si>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</si>
  <si>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</si>
  <si>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</si>
  <si>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</si>
  <si>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</si>
  <si>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</si>
  <si>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</si>
  <si>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</si>
  <si>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</si>
  <si>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</si>
  <si>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</si>
  <si>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</si>
  <si>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</si>
  <si>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</si>
  <si>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</si>
  <si>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</si>
  <si>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</si>
  <si>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</si>
  <si>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</si>
  <si>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</si>
  <si>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</si>
  <si>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</si>
  <si>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</si>
  <si>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</si>
  <si>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</si>
  <si>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</si>
  <si>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</si>
  <si>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</si>
  <si>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</si>
  <si>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</si>
  <si>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</si>
  <si>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</si>
  <si>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</si>
  <si>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</si>
  <si>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</si>
  <si>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</si>
  <si>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</si>
  <si>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</si>
  <si>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</si>
  <si>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</si>
  <si>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</si>
  <si>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</si>
  <si>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</si>
  <si>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</si>
  <si>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</si>
  <si>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</si>
  <si>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</si>
  <si>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</si>
  <si>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</si>
  <si>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</si>
  <si>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</si>
  <si>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</si>
  <si>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</si>
  <si>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</si>
  <si>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</si>
  <si>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</si>
  <si>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</si>
  <si>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</si>
  <si>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</si>
  <si>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</si>
  <si>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</si>
  <si>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</si>
  <si>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</si>
  <si>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</si>
  <si>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</si>
  <si>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</si>
  <si>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</si>
  <si>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</si>
  <si>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</si>
  <si>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</si>
  <si>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</si>
  <si>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</si>
  <si>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</si>
  <si>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</si>
  <si>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</si>
  <si>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</si>
  <si>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</si>
  <si>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</si>
  <si>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</si>
  <si>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</si>
  <si>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</si>
  <si>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</si>
  <si>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</si>
  <si>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</si>
  <si>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</si>
  <si>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</si>
  <si>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</si>
  <si>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</si>
  <si>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</si>
  <si>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</si>
  <si>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</si>
  <si>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</si>
  <si>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</si>
  <si>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</si>
  <si>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</si>
  <si>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</si>
  <si>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</si>
  <si>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</si>
  <si>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</si>
  <si>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</si>
  <si>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</si>
  <si>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</si>
  <si>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</si>
  <si>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</si>
  <si>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</si>
  <si>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</si>
  <si>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</si>
  <si>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</si>
  <si>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</si>
  <si>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</si>
  <si>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</si>
  <si>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</si>
  <si>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</si>
  <si>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</si>
  <si>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</si>
  <si>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</si>
  <si>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</si>
  <si>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</si>
  <si>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</si>
  <si>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</si>
  <si>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</si>
  <si>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</si>
  <si>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</si>
  <si>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</si>
  <si>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</si>
  <si>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</si>
  <si>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</si>
  <si>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</si>
  <si>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</si>
  <si>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</si>
  <si>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</si>
  <si>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</si>
  <si>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</si>
  <si>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</si>
  <si>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</si>
  <si>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</si>
  <si>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</si>
  <si>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</si>
  <si>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</si>
  <si>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</si>
  <si>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</si>
  <si>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</si>
  <si>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</si>
  <si>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</si>
  <si>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</si>
  <si>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</si>
  <si>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</si>
  <si>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</si>
  <si>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</si>
  <si>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</si>
  <si>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</si>
  <si>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</si>
  <si>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</si>
  <si>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</si>
  <si>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</si>
  <si>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</si>
  <si>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</si>
  <si>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</si>
  <si>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</si>
  <si>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</si>
  <si>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</si>
  <si>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</si>
  <si>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</si>
  <si>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</si>
  <si>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</si>
  <si>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</si>
  <si>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</si>
  <si>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</si>
  <si>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</si>
  <si>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</si>
  <si>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</si>
  <si>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</si>
  <si>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</si>
  <si>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</si>
  <si>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</si>
  <si>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</si>
  <si>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</si>
  <si>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</si>
  <si>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</si>
  <si>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</si>
  <si>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</si>
  <si>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</si>
  <si>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</si>
  <si>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</si>
  <si>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</si>
  <si>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</si>
  <si>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</si>
  <si>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</si>
  <si>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</si>
  <si>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</si>
  <si>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</si>
  <si>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</si>
  <si>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</si>
  <si>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</si>
  <si>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</si>
  <si>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</si>
  <si>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</si>
  <si>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</si>
  <si>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</si>
  <si>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</si>
  <si>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</si>
  <si>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</si>
  <si>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</si>
  <si>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</si>
  <si>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</si>
  <si>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</si>
  <si>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</si>
  <si>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</si>
  <si>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</si>
  <si>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</si>
  <si>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</si>
  <si>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</si>
  <si>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</si>
  <si>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</si>
  <si>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</si>
  <si>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</si>
  <si>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</si>
  <si>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</si>
  <si>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</si>
  <si>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</si>
  <si>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</si>
  <si>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</si>
  <si>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</si>
  <si>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</si>
  <si>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</si>
  <si>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</si>
  <si>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</si>
  <si>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</si>
  <si>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</si>
  <si>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</si>
  <si>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</si>
  <si>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</si>
  <si>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</si>
  <si>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</si>
  <si>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</si>
  <si>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</si>
  <si>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</si>
  <si>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</si>
  <si>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</si>
  <si>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</si>
  <si>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</si>
  <si>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</si>
  <si>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</si>
  <si>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</si>
  <si>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</si>
  <si>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</si>
  <si>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</si>
  <si>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</si>
  <si>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</si>
  <si>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</si>
  <si>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</si>
  <si>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</si>
  <si>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</si>
  <si>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</si>
  <si>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</si>
  <si>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</si>
  <si>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</si>
  <si>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</si>
  <si>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</si>
  <si>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</si>
  <si>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</si>
  <si>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</si>
  <si>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</si>
  <si>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</si>
  <si>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</si>
  <si>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</si>
  <si>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</si>
  <si>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</si>
  <si>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</si>
  <si>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</si>
  <si>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</si>
  <si>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</si>
  <si>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</si>
  <si>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</si>
  <si>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</si>
  <si>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</si>
  <si>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</si>
  <si>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</si>
  <si>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</si>
  <si>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</si>
  <si>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</si>
  <si>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</si>
  <si>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</si>
  <si>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</si>
  <si>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</si>
  <si>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</si>
  <si>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</si>
  <si>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</si>
  <si>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</si>
  <si>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</si>
  <si>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</si>
  <si>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</si>
  <si>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</si>
  <si>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</si>
  <si>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</si>
  <si>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</si>
  <si>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</si>
  <si>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</si>
  <si>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</si>
  <si>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</si>
  <si>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</si>
  <si>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</si>
  <si>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</si>
  <si>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</si>
  <si>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</si>
  <si>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</si>
  <si>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</si>
  <si>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</si>
  <si>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</si>
  <si>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</si>
  <si>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</si>
  <si>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</si>
  <si>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</si>
  <si>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</si>
  <si>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</si>
  <si>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</si>
  <si>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</si>
  <si>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</si>
  <si>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</si>
  <si>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</si>
  <si>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</si>
  <si>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</si>
  <si>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</si>
  <si>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</si>
  <si>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</si>
  <si>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</si>
  <si>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</si>
  <si>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</si>
  <si>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</si>
  <si>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</si>
  <si>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</si>
  <si>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</si>
  <si>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</si>
  <si>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</si>
  <si>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</si>
  <si>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</si>
  <si>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</si>
  <si>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</si>
  <si>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</si>
  <si>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</si>
  <si>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</si>
  <si>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</si>
  <si>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</si>
  <si>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</si>
  <si>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</si>
  <si>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</si>
  <si>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</si>
  <si>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</si>
  <si>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</si>
  <si>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</si>
  <si>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</si>
  <si>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</si>
  <si>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</si>
  <si>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</si>
  <si>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</si>
  <si>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</si>
  <si>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</si>
  <si>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</si>
  <si>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</si>
  <si>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</si>
  <si>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</si>
  <si>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</si>
  <si>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</si>
  <si>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</si>
  <si>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</si>
  <si>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</si>
  <si>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</si>
  <si>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</si>
  <si>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</si>
  <si>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</si>
  <si>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</si>
  <si>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</si>
  <si>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</si>
  <si>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</si>
  <si>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</si>
  <si>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</si>
  <si>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</si>
  <si>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</si>
  <si>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</si>
  <si>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</si>
  <si>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</si>
  <si>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</si>
  <si>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</si>
  <si>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</si>
  <si>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</si>
  <si>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</si>
  <si>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</si>
  <si>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</si>
  <si>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</si>
  <si>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</si>
  <si>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</si>
  <si>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</si>
  <si>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</si>
  <si>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</si>
  <si>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</si>
  <si>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</si>
  <si>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</si>
  <si>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</si>
  <si>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</si>
  <si>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</si>
  <si>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</si>
  <si>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</si>
  <si>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</si>
  <si>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</si>
  <si>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</si>
  <si>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</si>
  <si>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</si>
  <si>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</si>
  <si>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</si>
  <si>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</si>
  <si>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</si>
  <si>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</si>
  <si>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</si>
  <si>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</si>
  <si>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</si>
  <si>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</si>
  <si>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</si>
  <si>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</si>
  <si>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</si>
  <si>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</si>
  <si>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</si>
  <si>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</si>
  <si>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</si>
  <si>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</si>
  <si>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</si>
  <si>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</si>
  <si>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</si>
  <si>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</si>
  <si>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</si>
  <si>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</si>
  <si>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</si>
  <si>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</si>
  <si>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</si>
  <si>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</si>
  <si>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</si>
  <si>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</si>
  <si>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</si>
  <si>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</si>
  <si>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</si>
  <si>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</si>
  <si>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</si>
  <si>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</si>
  <si>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</si>
  <si>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</si>
  <si>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</si>
  <si>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</si>
  <si>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</si>
  <si>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</si>
  <si>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</si>
  <si>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</si>
  <si>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</si>
  <si>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</si>
  <si>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</si>
  <si>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</si>
  <si>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</si>
  <si>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</si>
  <si>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</si>
  <si>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</si>
  <si>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</si>
  <si>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</si>
  <si>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</si>
  <si>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</si>
  <si>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</si>
  <si>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</si>
  <si>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</si>
  <si>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</si>
  <si>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</si>
  <si>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</si>
  <si>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</si>
  <si>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</si>
  <si>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</si>
  <si>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</si>
  <si>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</si>
  <si>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</si>
  <si>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</si>
  <si>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</si>
  <si>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</si>
  <si>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</si>
  <si>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</si>
  <si>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</si>
  <si>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</si>
  <si>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</si>
  <si>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</si>
  <si>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</si>
  <si>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</si>
  <si>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</si>
  <si>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</si>
  <si>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</si>
  <si>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</si>
  <si>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</si>
  <si>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</si>
  <si>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</si>
  <si>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</si>
  <si>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</si>
  <si>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</si>
  <si>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</si>
  <si>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</si>
  <si>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</si>
  <si>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</si>
  <si>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</si>
  <si>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</si>
  <si>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</si>
  <si>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</si>
  <si>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</si>
  <si>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</si>
  <si>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</si>
  <si>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</si>
  <si>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</si>
  <si>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</si>
  <si>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</si>
  <si>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</si>
  <si>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</si>
  <si>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</si>
  <si>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</si>
  <si>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</si>
  <si>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</si>
  <si>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</si>
  <si>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</si>
  <si>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</si>
  <si>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</si>
  <si>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</si>
  <si>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</si>
  <si>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</si>
  <si>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</si>
  <si>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</si>
  <si>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</si>
  <si>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</si>
  <si>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</si>
  <si>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</si>
  <si>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</si>
  <si>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</si>
  <si>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</si>
  <si>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</si>
  <si>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</si>
  <si>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</si>
  <si>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</si>
  <si>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</si>
  <si>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</si>
  <si>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</si>
  <si>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</si>
  <si>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</si>
  <si>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</si>
  <si>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</si>
  <si>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</si>
  <si>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</si>
  <si>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</si>
  <si>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</si>
  <si>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</si>
  <si>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</si>
  <si>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</si>
  <si>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</si>
  <si>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</si>
  <si>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</si>
  <si>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</si>
  <si>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</si>
  <si>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</si>
  <si>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</si>
  <si>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</si>
  <si>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</si>
  <si>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</si>
  <si>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</si>
  <si>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</si>
  <si>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</si>
  <si>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</si>
  <si>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</si>
  <si>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</si>
  <si>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</si>
  <si>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</si>
  <si>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</si>
  <si>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</si>
  <si>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</si>
  <si>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</si>
  <si>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</si>
  <si>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</si>
  <si>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</si>
  <si>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</si>
  <si>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</si>
  <si>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</si>
  <si>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</si>
  <si>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</si>
  <si>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</si>
  <si>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</si>
  <si>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</si>
  <si>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</si>
  <si>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</si>
  <si>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</si>
  <si>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</si>
  <si>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</si>
  <si>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</si>
  <si>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</si>
  <si>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</si>
  <si>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</si>
  <si>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</si>
  <si>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</si>
  <si>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</si>
  <si>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</si>
  <si>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</si>
  <si>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</si>
  <si>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</si>
  <si>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</si>
  <si>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</si>
  <si>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</si>
  <si>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</si>
  <si>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</si>
  <si>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</si>
  <si>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</si>
  <si>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</si>
  <si>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</si>
  <si>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</si>
  <si>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</si>
  <si>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</si>
  <si>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</si>
  <si>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</si>
  <si>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</si>
  <si>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</si>
  <si>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</si>
  <si>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</si>
  <si>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</si>
  <si>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</si>
  <si>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</si>
  <si>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</si>
  <si>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</si>
  <si>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</si>
  <si>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</si>
  <si>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</si>
  <si>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</si>
  <si>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</si>
  <si>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</si>
  <si>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</si>
  <si>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</si>
  <si>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</si>
  <si>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</si>
  <si>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</si>
  <si>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</si>
  <si>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</si>
  <si>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</si>
  <si>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</si>
  <si>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</si>
  <si>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</si>
  <si>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</si>
  <si>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</si>
  <si>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</si>
  <si>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</si>
  <si>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</si>
  <si>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</si>
  <si>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</si>
  <si>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</si>
  <si>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</si>
  <si>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</si>
  <si>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</si>
  <si>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</si>
  <si>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</si>
  <si>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</si>
  <si>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</si>
  <si>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</si>
  <si>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</si>
  <si>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</si>
  <si>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</si>
  <si>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</si>
  <si>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</si>
  <si>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</si>
  <si>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</si>
  <si>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</si>
  <si>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</si>
  <si>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</si>
  <si>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</si>
  <si>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</si>
  <si>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</si>
  <si>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</si>
  <si>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</si>
  <si>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</si>
  <si>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</si>
  <si>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</si>
  <si>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</si>
  <si>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</si>
  <si>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</si>
  <si>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</si>
  <si>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</si>
  <si>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</si>
  <si>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</si>
  <si>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</si>
  <si>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</si>
  <si>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</si>
  <si>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</si>
  <si>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</si>
  <si>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</si>
  <si>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</si>
  <si>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</si>
  <si>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</si>
  <si>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</si>
  <si>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</si>
  <si>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</si>
  <si>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</si>
  <si>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</si>
  <si>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</si>
  <si>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</si>
  <si>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</si>
  <si>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</si>
  <si>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</si>
  <si>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</si>
  <si>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</si>
  <si>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</si>
  <si>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</si>
  <si>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</si>
  <si>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</si>
  <si>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</si>
  <si>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</si>
  <si>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</si>
  <si>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</si>
  <si>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</si>
  <si>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</si>
  <si>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</si>
  <si>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</si>
  <si>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</si>
  <si>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</si>
  <si>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</si>
  <si>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</si>
  <si>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</si>
  <si>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</si>
  <si>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</si>
  <si>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</si>
  <si>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</si>
  <si>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</si>
  <si>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</si>
  <si>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</si>
  <si>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</si>
  <si>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</si>
  <si>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</si>
  <si>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</si>
  <si>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</si>
  <si>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</si>
  <si>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</si>
  <si>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</si>
  <si>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</si>
  <si>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</si>
  <si>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</si>
  <si>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</si>
  <si>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</si>
  <si>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</si>
  <si>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</si>
  <si>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</si>
  <si>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</si>
  <si>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</si>
  <si>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</si>
  <si>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</si>
  <si>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</si>
  <si>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</si>
  <si>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</si>
  <si>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</si>
  <si>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</si>
  <si>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</si>
  <si>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</si>
  <si>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</si>
  <si>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</si>
  <si>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</si>
  <si>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</si>
  <si>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</si>
  <si>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</si>
  <si>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</si>
  <si>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</si>
  <si>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</si>
  <si>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</si>
  <si>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</si>
  <si>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</si>
  <si>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</si>
  <si>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</si>
  <si>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</si>
  <si>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</si>
  <si>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</si>
  <si>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</si>
  <si>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</si>
  <si>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</si>
  <si>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</si>
  <si>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</si>
  <si>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</si>
  <si>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</si>
  <si>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</si>
  <si>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</si>
  <si>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</si>
  <si>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</si>
  <si>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</si>
  <si>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</si>
  <si>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</si>
  <si>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</si>
  <si>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</si>
  <si>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</si>
  <si>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</si>
  <si>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</si>
  <si>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</si>
  <si>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</si>
  <si>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</si>
  <si>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</si>
  <si>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</si>
  <si>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</si>
  <si>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</si>
  <si>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</si>
  <si>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</si>
  <si>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</si>
  <si>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</si>
  <si>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</si>
  <si>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</si>
  <si>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</si>
  <si>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</si>
  <si>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</si>
  <si>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</si>
  <si>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</si>
  <si>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</si>
  <si>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</si>
  <si>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</si>
  <si>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</si>
  <si>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</si>
  <si>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</si>
  <si>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</si>
  <si>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</si>
  <si>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</si>
  <si>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</si>
  <si>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</si>
  <si>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</si>
  <si>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</si>
  <si>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</si>
  <si>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</si>
  <si>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</si>
  <si>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</si>
  <si>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</si>
  <si>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</si>
  <si>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</si>
  <si>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</si>
  <si>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</si>
  <si>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</si>
  <si>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</si>
  <si>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</si>
  <si>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</si>
  <si>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</si>
  <si>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</si>
  <si>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</si>
  <si>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</si>
  <si>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</si>
  <si>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</si>
  <si>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</si>
  <si>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</si>
  <si>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</si>
  <si>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</si>
  <si>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</si>
  <si>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</si>
  <si>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</si>
  <si>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</si>
  <si>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</si>
  <si>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</si>
  <si>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</si>
  <si>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</si>
  <si>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</si>
  <si>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</si>
  <si>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</si>
  <si>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</si>
  <si>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</si>
  <si>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</si>
  <si>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</si>
  <si>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</si>
  <si>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</si>
  <si>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</si>
  <si>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</si>
  <si>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</si>
  <si>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</si>
  <si>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</si>
  <si>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</si>
  <si>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</si>
  <si>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</si>
  <si>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</si>
  <si>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</si>
  <si>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</si>
  <si>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</si>
  <si>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</si>
  <si>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</si>
  <si>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</si>
  <si>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</si>
  <si>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</si>
  <si>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</si>
  <si>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</si>
  <si>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</si>
  <si>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</si>
  <si>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</si>
  <si>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</si>
  <si>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</si>
  <si>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</si>
  <si>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</si>
  <si>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</si>
  <si>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</si>
  <si>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</si>
  <si>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</si>
  <si>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</si>
  <si>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</si>
  <si>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</si>
  <si>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</si>
  <si>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</si>
  <si>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</si>
  <si>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</si>
  <si>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</si>
  <si>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</si>
  <si>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</si>
  <si>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</si>
  <si>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</si>
  <si>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</si>
  <si>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</si>
  <si>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</si>
  <si>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</si>
  <si>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</si>
  <si>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</si>
  <si>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</si>
  <si>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</si>
  <si>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</si>
  <si>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</si>
  <si>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</si>
  <si>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</si>
  <si>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</si>
  <si>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</si>
  <si>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</si>
  <si>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</si>
  <si>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</si>
  <si>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</si>
  <si>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</si>
  <si>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</si>
  <si>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</si>
  <si>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</si>
  <si>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</si>
  <si>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</si>
  <si>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</si>
  <si>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</si>
  <si>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</si>
  <si>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</si>
  <si>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</si>
  <si>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</si>
  <si>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</si>
  <si>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</si>
  <si>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</si>
  <si>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</si>
  <si>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</si>
  <si>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</si>
  <si>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</si>
  <si>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</si>
  <si>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</si>
  <si>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</si>
  <si>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</si>
  <si>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</si>
  <si>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</si>
  <si>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</si>
  <si>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</si>
  <si>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</si>
  <si>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</si>
  <si>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</si>
  <si>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</si>
  <si>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</si>
  <si>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</si>
  <si>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</si>
  <si>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</si>
  <si>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</si>
  <si>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</si>
  <si>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</si>
  <si>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</si>
  <si>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</si>
  <si>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</si>
  <si>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</si>
  <si>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</si>
  <si>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</si>
  <si>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</si>
  <si>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</si>
  <si>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</si>
  <si>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</si>
  <si>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</si>
  <si>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</si>
  <si>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</si>
  <si>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</si>
  <si>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</si>
  <si>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</si>
  <si>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</si>
  <si>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</si>
  <si>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</si>
  <si>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</si>
  <si>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</si>
  <si>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</si>
  <si>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</si>
  <si>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</si>
  <si>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</si>
  <si>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</si>
  <si>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</si>
  <si>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</si>
  <si>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</si>
  <si>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</si>
  <si>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</si>
  <si>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</si>
  <si>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</si>
  <si>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</si>
  <si>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</si>
  <si>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</si>
  <si>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</si>
  <si>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</si>
  <si>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</si>
  <si>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</si>
  <si>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</si>
  <si>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</si>
  <si>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</si>
  <si>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</si>
  <si>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</si>
  <si>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</si>
  <si>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</si>
  <si>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</si>
  <si>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</si>
  <si>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</si>
  <si>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</si>
  <si>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</si>
  <si>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</si>
  <si>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</si>
  <si>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</si>
  <si>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</si>
  <si>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</si>
  <si>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</si>
  <si>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</si>
  <si>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</si>
  <si>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</si>
  <si>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</si>
  <si>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</si>
  <si>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</si>
  <si>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</si>
  <si>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</si>
  <si>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</si>
  <si>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</si>
  <si>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</si>
  <si>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</si>
  <si>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</si>
  <si>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</si>
  <si>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</si>
  <si>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</si>
  <si>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</si>
  <si>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</si>
  <si>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</si>
  <si>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</si>
  <si>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</si>
  <si>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</si>
  <si>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</si>
  <si>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</si>
  <si>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</si>
  <si>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</si>
  <si>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</si>
  <si>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</si>
  <si>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</si>
  <si>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</si>
  <si>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</si>
  <si>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</si>
  <si>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</si>
  <si>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</si>
  <si>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</si>
  <si>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</si>
  <si>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</si>
  <si>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</si>
  <si>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</si>
  <si>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</si>
  <si>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</si>
  <si>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</si>
  <si>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</si>
  <si>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</si>
  <si>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</si>
  <si>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</si>
  <si>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</si>
  <si>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</si>
  <si>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</si>
  <si>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</si>
  <si>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</si>
  <si>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</si>
  <si>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</si>
  <si>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</si>
  <si>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</si>
  <si>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</si>
  <si>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</si>
  <si>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</si>
  <si>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</si>
  <si>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</si>
  <si>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</si>
  <si>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</si>
  <si>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</si>
  <si>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</si>
  <si>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</si>
  <si>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</si>
  <si>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</si>
  <si>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</si>
  <si>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</si>
  <si>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</si>
  <si>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</si>
  <si>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</si>
  <si>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</si>
  <si>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</si>
  <si>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</si>
  <si>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</si>
  <si>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</si>
  <si>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</si>
  <si>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</si>
  <si>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</si>
  <si>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</si>
  <si>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</si>
  <si>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</si>
  <si>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</si>
  <si>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</si>
  <si>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</si>
  <si>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</si>
  <si>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</si>
  <si>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</si>
  <si>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</si>
  <si>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</si>
  <si>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</si>
  <si>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</si>
  <si>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</si>
  <si>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</si>
  <si>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</si>
  <si>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</si>
  <si>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</si>
  <si>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</si>
  <si>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</si>
  <si>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</si>
  <si>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</si>
  <si>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</si>
  <si>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</si>
  <si>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</si>
  <si>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</si>
  <si>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</si>
  <si>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</si>
  <si>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</si>
  <si>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</si>
  <si>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</si>
  <si>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</si>
  <si>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</si>
  <si>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</si>
  <si>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</si>
  <si>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</si>
  <si>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</si>
  <si>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</si>
  <si>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</si>
  <si>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</si>
  <si>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</si>
  <si>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</si>
  <si>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</si>
  <si>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</si>
  <si>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</si>
  <si>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</si>
  <si>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</si>
  <si>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</si>
  <si>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</si>
  <si>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</si>
  <si>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</si>
  <si>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</si>
  <si>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</si>
  <si>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</si>
  <si>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</si>
  <si>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</si>
  <si>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</si>
  <si>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</si>
  <si>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</si>
  <si>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</si>
  <si>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</si>
  <si>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</si>
  <si>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</si>
  <si>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</si>
  <si>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</si>
  <si>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</si>
  <si>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</si>
  <si>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</si>
  <si>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</si>
  <si>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</si>
  <si>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</si>
  <si>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</si>
  <si>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</si>
  <si>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</si>
  <si>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</si>
  <si>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</si>
  <si>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</si>
  <si>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</si>
  <si>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</si>
  <si>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</si>
  <si>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</si>
  <si>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</si>
  <si>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</si>
  <si>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</si>
  <si>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</si>
  <si>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</si>
  <si>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</si>
  <si>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</si>
  <si>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</si>
  <si>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</si>
  <si>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</si>
  <si>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</si>
  <si>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</si>
  <si>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</si>
  <si>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</si>
  <si>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</si>
  <si>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</si>
  <si>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</si>
  <si>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</si>
  <si>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</si>
  <si>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</si>
  <si>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</si>
  <si>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</si>
  <si>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</si>
  <si>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</si>
  <si>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</si>
  <si>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</si>
  <si>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</si>
  <si>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</si>
  <si>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</si>
  <si>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</si>
  <si>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</si>
  <si>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</si>
  <si>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</si>
  <si>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</si>
  <si>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</si>
  <si>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</si>
  <si>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</si>
  <si>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</si>
  <si>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</si>
  <si>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</si>
  <si>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</si>
  <si>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</si>
  <si>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</si>
  <si>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</si>
  <si>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</si>
  <si>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</si>
  <si>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</si>
  <si>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</si>
  <si>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</si>
  <si>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</si>
  <si>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</si>
  <si>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</si>
  <si>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</si>
  <si>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</si>
  <si>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</si>
  <si>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</si>
  <si>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</si>
  <si>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</si>
  <si>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</si>
  <si>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</si>
  <si>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</si>
  <si>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</si>
  <si>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</si>
  <si>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</si>
  <si>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</si>
  <si>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</si>
  <si>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</si>
  <si>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</si>
  <si>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</si>
  <si>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</si>
  <si>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</si>
  <si>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</si>
  <si>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</si>
  <si>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</si>
  <si>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</si>
  <si>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</si>
  <si>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</si>
  <si>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</si>
  <si>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</si>
  <si>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</si>
  <si>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</si>
  <si>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</si>
  <si>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</si>
  <si>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</si>
  <si>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</si>
  <si>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</si>
  <si>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</si>
  <si>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</si>
  <si>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</si>
  <si>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</si>
  <si>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</si>
  <si>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</si>
  <si>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</si>
  <si>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</si>
  <si>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</si>
  <si>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</si>
  <si>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</si>
  <si>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</si>
  <si>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</si>
  <si>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</si>
  <si>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</si>
  <si>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</si>
  <si>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</si>
  <si>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</si>
  <si>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</si>
  <si>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</si>
  <si>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</si>
  <si>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</si>
  <si>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</si>
  <si>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</si>
  <si>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</si>
  <si>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</si>
  <si>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</si>
  <si>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</si>
  <si>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</si>
  <si>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</si>
  <si>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</si>
  <si>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</si>
  <si>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</si>
  <si>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</si>
  <si>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</si>
  <si>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</si>
  <si>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</si>
  <si>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</si>
  <si>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</si>
  <si>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</si>
  <si>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</si>
  <si>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</si>
  <si>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</si>
  <si>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</si>
  <si>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</si>
  <si>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</si>
  <si>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</si>
  <si>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</si>
  <si>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</si>
  <si>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</si>
  <si>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</si>
  <si>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</si>
  <si>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</si>
  <si>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</si>
  <si>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</si>
  <si>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</si>
  <si>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</si>
  <si>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</si>
  <si>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</si>
  <si>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</si>
  <si>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</si>
  <si>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</si>
  <si>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</si>
  <si>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</si>
  <si>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</si>
  <si>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</si>
  <si>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</si>
  <si>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</si>
  <si>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</si>
  <si>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</si>
  <si>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</si>
  <si>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</si>
  <si>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</si>
  <si>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</si>
  <si>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</si>
  <si>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</si>
  <si>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</si>
  <si>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</si>
  <si>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</si>
  <si>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</si>
  <si>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</si>
  <si>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</si>
  <si>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</si>
  <si>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</si>
  <si>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</si>
  <si>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</si>
  <si>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</si>
  <si>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</si>
  <si>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</si>
  <si>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</si>
  <si>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</si>
  <si>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</si>
  <si>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</si>
  <si>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</si>
  <si>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</si>
  <si>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</si>
  <si>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</si>
  <si>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</si>
  <si>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</si>
  <si>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</si>
  <si>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</si>
  <si>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</si>
  <si>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</si>
  <si>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</si>
  <si>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</si>
  <si>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</si>
  <si>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</si>
  <si>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</si>
  <si>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</si>
  <si>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</si>
  <si>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</si>
  <si>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</si>
  <si>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</si>
  <si>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</si>
  <si>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</si>
  <si>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</si>
  <si>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</si>
  <si>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</si>
  <si>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</si>
  <si>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</si>
  <si>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</si>
  <si>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</si>
  <si>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</si>
  <si>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</si>
  <si>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</si>
  <si>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</si>
  <si>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</si>
  <si>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</si>
  <si>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</si>
  <si>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</si>
  <si>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</si>
  <si>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</si>
  <si>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</si>
  <si>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</si>
  <si>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</si>
  <si>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</si>
  <si>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</si>
  <si>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</si>
  <si>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</si>
  <si>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</si>
  <si>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</si>
  <si>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</si>
  <si>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</si>
  <si>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</si>
  <si>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</si>
  <si>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</si>
  <si>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</si>
  <si>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</si>
  <si>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</si>
  <si>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</si>
  <si>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</si>
  <si>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</si>
  <si>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</si>
  <si>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</si>
  <si>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</si>
  <si>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</si>
  <si>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</si>
  <si>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</si>
  <si>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</si>
  <si>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</si>
  <si>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</si>
  <si>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</si>
  <si>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</si>
  <si>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</si>
  <si>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</si>
  <si>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</si>
  <si>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</si>
  <si>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</si>
  <si>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</si>
  <si>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</si>
  <si>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</si>
  <si>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</si>
  <si>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</si>
  <si>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</si>
  <si>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</si>
  <si>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</si>
  <si>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</si>
  <si>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</si>
  <si>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</si>
  <si>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</si>
  <si>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</si>
  <si>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</si>
  <si>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</si>
  <si>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</si>
  <si>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</si>
  <si>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</si>
  <si>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</si>
  <si>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</si>
  <si>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</si>
  <si>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</si>
  <si>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</si>
  <si>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</si>
  <si>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</si>
  <si>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</si>
  <si>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</si>
  <si>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</si>
  <si>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</si>
  <si>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</si>
  <si>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</si>
  <si>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</si>
  <si>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</si>
  <si>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</si>
  <si>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</si>
  <si>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</si>
  <si>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</si>
  <si>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</si>
  <si>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</si>
  <si>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</si>
  <si>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</si>
  <si>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</si>
  <si>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</si>
  <si>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</si>
  <si>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</si>
  <si>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</si>
  <si>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</si>
  <si>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</si>
  <si>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</si>
  <si>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</si>
  <si>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</si>
  <si>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</si>
  <si>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</si>
  <si>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</si>
  <si>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</si>
  <si>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</si>
  <si>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</si>
  <si>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</si>
  <si>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</si>
  <si>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</si>
  <si>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</si>
  <si>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</si>
  <si>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</si>
  <si>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</si>
  <si>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</si>
  <si>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</si>
  <si>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</si>
  <si>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</si>
  <si>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</si>
  <si>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</si>
  <si>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</si>
  <si>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</si>
  <si>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</si>
  <si>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</si>
  <si>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</si>
  <si>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</si>
  <si>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</si>
  <si>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</si>
  <si>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</si>
  <si>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</si>
  <si>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</si>
  <si>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</si>
  <si>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</si>
  <si>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</si>
  <si>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</si>
  <si>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</si>
  <si>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</si>
  <si>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</si>
  <si>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</si>
  <si>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</si>
  <si>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</si>
  <si>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</si>
  <si>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</si>
  <si>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</si>
  <si>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</si>
  <si>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</si>
  <si>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</si>
  <si>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</si>
  <si>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</si>
  <si>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</si>
  <si>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</si>
  <si>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</si>
  <si>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</si>
  <si>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</si>
  <si>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</si>
  <si>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</si>
  <si>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</si>
  <si>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</si>
  <si>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</si>
  <si>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</si>
  <si>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</si>
  <si>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</si>
  <si>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</si>
  <si>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</si>
  <si>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</si>
  <si>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</si>
  <si>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</si>
  <si>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</si>
  <si>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</si>
  <si>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</si>
  <si>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</si>
  <si>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</si>
  <si>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</si>
  <si>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</si>
  <si>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</si>
  <si>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</si>
  <si>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</si>
  <si>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</si>
  <si>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</si>
  <si>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</si>
  <si>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</si>
  <si>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</si>
  <si>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</si>
  <si>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</si>
  <si>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</si>
  <si>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</si>
  <si>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</si>
  <si>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</si>
  <si>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</si>
  <si>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</si>
  <si>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</si>
  <si>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</si>
  <si>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</si>
  <si>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</si>
  <si>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</si>
  <si>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</si>
  <si>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</si>
  <si>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</si>
  <si>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</si>
  <si>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</si>
  <si>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</si>
  <si>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</si>
  <si>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</si>
  <si>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</si>
  <si>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</si>
  <si>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</si>
  <si>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</si>
  <si>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</si>
  <si>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</si>
  <si>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</si>
  <si>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</si>
  <si>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</si>
  <si>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</si>
  <si>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</si>
  <si>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</si>
  <si>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</si>
  <si>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</si>
  <si>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</si>
  <si>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</si>
  <si>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</si>
  <si>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</si>
  <si>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</si>
  <si>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</si>
  <si>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</si>
  <si>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</si>
  <si>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</si>
  <si>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</si>
  <si>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</si>
  <si>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</si>
  <si>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</si>
  <si>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</si>
  <si>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</si>
  <si>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</si>
  <si>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</si>
  <si>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</si>
  <si>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</si>
  <si>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</si>
  <si>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</si>
  <si>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</si>
  <si>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</si>
  <si>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</si>
  <si>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</si>
  <si>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</si>
  <si>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</si>
  <si>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</si>
  <si>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</si>
  <si>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</si>
  <si>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</si>
  <si>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</si>
  <si>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</si>
  <si>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</si>
  <si>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</si>
  <si>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</si>
  <si>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</si>
  <si>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</si>
  <si>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</si>
  <si>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</si>
  <si>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</si>
  <si>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</si>
  <si>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</si>
  <si>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</si>
  <si>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</si>
  <si>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</si>
  <si>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</si>
  <si>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</si>
  <si>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</si>
  <si>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</si>
  <si>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</si>
  <si>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</si>
  <si>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</si>
  <si>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</si>
  <si>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</si>
  <si>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</si>
  <si>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</si>
  <si>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</si>
  <si>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</si>
  <si>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</si>
  <si>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</si>
  <si>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</si>
  <si>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</si>
  <si>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</si>
  <si>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</si>
  <si>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</si>
  <si>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</si>
  <si>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</si>
  <si>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</si>
  <si>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</si>
  <si>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</si>
  <si>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</si>
  <si>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</si>
  <si>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</si>
  <si>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</si>
  <si>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</si>
  <si>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</si>
  <si>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</si>
  <si>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</si>
  <si>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</si>
  <si>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</si>
  <si>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</si>
  <si>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</si>
  <si>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</si>
  <si>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</si>
  <si>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</si>
  <si>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</si>
  <si>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</si>
  <si>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</si>
  <si>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</si>
  <si>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</si>
  <si>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</si>
  <si>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</si>
  <si>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</si>
  <si>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</si>
  <si>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</si>
  <si>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</si>
  <si>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</si>
  <si>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</si>
  <si>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</si>
  <si>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</si>
  <si>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</si>
  <si>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</si>
  <si>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</si>
  <si>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</si>
  <si>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</si>
  <si>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</si>
  <si>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</si>
  <si>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</si>
  <si>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</si>
  <si>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</si>
  <si>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</si>
  <si>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</si>
  <si>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</si>
  <si>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</si>
  <si>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</si>
  <si>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</si>
  <si>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</si>
  <si>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</si>
  <si>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</si>
  <si>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</si>
  <si>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</si>
  <si>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</si>
  <si>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</si>
  <si>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</si>
  <si>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</si>
  <si>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</si>
  <si>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</si>
  <si>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</si>
  <si>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</si>
  <si>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</si>
  <si>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</si>
  <si>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</si>
  <si>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</si>
  <si>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</si>
  <si>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</si>
  <si>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</si>
  <si>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</si>
  <si>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</si>
  <si>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</si>
  <si>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</si>
  <si>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</si>
  <si>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</si>
  <si>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</si>
  <si>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</si>
  <si>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</si>
  <si>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</si>
  <si>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</si>
  <si>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</si>
  <si>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</si>
  <si>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</si>
  <si>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</si>
  <si>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</si>
  <si>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</si>
  <si>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</si>
  <si>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</si>
  <si>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</si>
  <si>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</si>
  <si>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</si>
  <si>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</si>
  <si>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</si>
  <si>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</si>
  <si>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</si>
  <si>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</si>
  <si>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</si>
  <si>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</si>
  <si>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</si>
  <si>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</si>
  <si>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</si>
  <si>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</si>
  <si>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</si>
  <si>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</si>
  <si>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</si>
  <si>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</si>
  <si>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</si>
  <si>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</si>
  <si>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</si>
  <si>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</si>
  <si>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</si>
  <si>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</si>
  <si>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</si>
  <si>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</si>
  <si>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</si>
  <si>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</si>
  <si>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</si>
  <si>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</si>
  <si>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</si>
  <si>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</si>
  <si>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</si>
  <si>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</si>
  <si>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</si>
  <si>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</si>
  <si>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</si>
  <si>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</si>
  <si>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</si>
  <si>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</si>
  <si>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</si>
  <si>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</si>
  <si>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</si>
  <si>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</si>
  <si>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</si>
  <si>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</si>
  <si>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</si>
  <si>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</si>
  <si>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</si>
  <si>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</si>
  <si>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</si>
  <si>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</si>
  <si>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</si>
  <si>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</si>
  <si>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</si>
  <si>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</si>
  <si>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</si>
  <si>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</si>
  <si>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</si>
  <si>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</si>
  <si>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</si>
  <si>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</si>
  <si>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</si>
  <si>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</si>
  <si>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</si>
  <si>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</si>
  <si>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</si>
  <si>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</si>
  <si>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</si>
  <si>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</si>
  <si>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</si>
  <si>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</si>
  <si>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</si>
  <si>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</si>
  <si>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</si>
  <si>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</si>
  <si>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</si>
  <si>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</si>
  <si>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</si>
  <si>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</si>
  <si>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</si>
  <si>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</si>
  <si>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</si>
  <si>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</si>
  <si>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</si>
  <si>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</si>
  <si>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</si>
  <si>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</si>
  <si>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</si>
  <si>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</si>
  <si>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</si>
  <si>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</si>
  <si>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</si>
  <si>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</si>
  <si>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</si>
  <si>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</si>
  <si>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</si>
  <si>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</si>
  <si>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</si>
  <si>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</si>
  <si>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</si>
  <si>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</si>
  <si>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</si>
  <si>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</si>
  <si>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</si>
  <si>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</si>
  <si>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</si>
  <si>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</si>
  <si>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</si>
  <si>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</si>
  <si>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</si>
  <si>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</si>
  <si>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</si>
  <si>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</si>
  <si>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</si>
  <si>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</si>
  <si>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</si>
  <si>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</si>
  <si>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</si>
  <si>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</si>
  <si>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</si>
  <si>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</si>
  <si>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</si>
  <si>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</si>
  <si>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</si>
  <si>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</si>
  <si>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</si>
  <si>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</si>
  <si>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</si>
  <si>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</si>
  <si>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</si>
  <si>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</si>
  <si>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</si>
  <si>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</si>
  <si>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</si>
  <si>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</si>
  <si>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</si>
  <si>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</si>
  <si>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</si>
  <si>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</si>
  <si>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</si>
  <si>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</si>
  <si>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</si>
  <si>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</si>
  <si>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</si>
  <si>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</si>
  <si>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</si>
  <si>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</si>
  <si>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</si>
  <si>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</si>
  <si>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</si>
  <si>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</si>
  <si>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</si>
  <si>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</si>
  <si>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</si>
  <si>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</si>
  <si>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</si>
  <si>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</si>
  <si>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</si>
  <si>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</si>
  <si>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</si>
  <si>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</si>
  <si>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</si>
  <si>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</si>
  <si>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</si>
  <si>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</si>
  <si>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</si>
  <si>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</si>
  <si>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</si>
  <si>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</si>
  <si>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</si>
  <si>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</si>
  <si>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</si>
  <si>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</si>
  <si>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</si>
  <si>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</si>
  <si>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</si>
  <si>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</si>
  <si>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</si>
  <si>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</si>
  <si>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</si>
  <si>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</si>
  <si>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</si>
  <si>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</si>
  <si>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</si>
  <si>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</si>
  <si>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</si>
  <si>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</si>
  <si>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</si>
  <si>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</si>
  <si>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</si>
  <si>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</si>
  <si>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</si>
  <si>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</si>
  <si>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</si>
  <si>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</si>
  <si>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</si>
  <si>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</si>
  <si>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</si>
  <si>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</si>
  <si>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</si>
  <si>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</si>
  <si>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</si>
  <si>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</si>
  <si>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</si>
  <si>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</si>
  <si>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</si>
  <si>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</si>
  <si>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</si>
  <si>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</si>
  <si>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</si>
  <si>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</si>
  <si>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</si>
  <si>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</si>
  <si>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</si>
  <si>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</si>
  <si>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</si>
  <si>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</si>
  <si>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</si>
  <si>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</si>
  <si>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</si>
  <si>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</si>
  <si>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</si>
  <si>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</si>
  <si>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</si>
  <si>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</si>
  <si>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</si>
  <si>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</si>
  <si>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</si>
  <si>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</si>
  <si>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</si>
  <si>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</si>
  <si>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</si>
  <si>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</si>
  <si>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</si>
  <si>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</si>
  <si>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</si>
  <si>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</si>
  <si>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</si>
  <si>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</si>
  <si>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</si>
  <si>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</si>
  <si>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</si>
  <si>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</si>
  <si>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</si>
  <si>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</si>
  <si>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</si>
  <si>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</si>
  <si>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</si>
  <si>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</si>
  <si>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</si>
  <si>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</si>
  <si>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</si>
  <si>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</si>
  <si>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</si>
  <si>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</si>
  <si>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</si>
  <si>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</si>
  <si>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</si>
  <si>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</si>
  <si>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</si>
  <si>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</si>
  <si>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</si>
  <si>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</si>
  <si>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</si>
  <si>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</si>
  <si>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</si>
  <si>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</si>
  <si>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</si>
  <si>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</si>
  <si>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</si>
  <si>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</si>
  <si>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</si>
  <si>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</si>
  <si>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</si>
  <si>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</si>
  <si>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</si>
  <si>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</si>
  <si>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</si>
  <si>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</si>
  <si>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</si>
  <si>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</si>
  <si>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</si>
  <si>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</si>
  <si>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</si>
  <si>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</si>
  <si>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</si>
  <si>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</si>
  <si>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</si>
  <si>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</si>
  <si>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</si>
  <si>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</si>
  <si>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</si>
  <si>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</si>
  <si>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</si>
  <si>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</si>
  <si>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</si>
  <si>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</si>
  <si>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</si>
  <si>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</si>
  <si>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</si>
  <si>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</si>
  <si>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</si>
  <si>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</si>
  <si>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</si>
  <si>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</si>
  <si>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</si>
  <si>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</si>
  <si>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</si>
  <si>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</si>
  <si>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</si>
  <si>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</si>
  <si>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</si>
  <si>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</si>
  <si>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</si>
  <si>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</si>
  <si>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</si>
  <si>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</si>
  <si>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</si>
  <si>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</si>
  <si>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</si>
  <si>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</si>
  <si>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</si>
  <si>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</si>
  <si>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</si>
  <si>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</si>
  <si>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</si>
  <si>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</si>
  <si>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</si>
  <si>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</si>
  <si>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</si>
  <si>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</si>
  <si>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</si>
  <si>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</si>
  <si>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</si>
  <si>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</si>
  <si>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</si>
  <si>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</si>
  <si>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</si>
  <si>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</si>
  <si>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</si>
  <si>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</si>
  <si>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</si>
  <si>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</si>
  <si>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</si>
  <si>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</si>
  <si>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</si>
  <si>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</si>
  <si>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</si>
  <si>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</si>
  <si>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</si>
  <si>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</si>
  <si>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</si>
  <si>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</si>
  <si>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</si>
  <si>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</si>
  <si>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</si>
  <si>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</si>
  <si>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</si>
  <si>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</si>
  <si>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</si>
  <si>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</si>
  <si>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</si>
  <si>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</si>
  <si>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</si>
  <si>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</si>
  <si>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</si>
  <si>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</si>
  <si>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</si>
  <si>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</si>
  <si>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</si>
  <si>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</si>
  <si>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</si>
  <si>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</si>
  <si>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</si>
  <si>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</si>
  <si>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</si>
  <si>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</si>
  <si>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</si>
  <si>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</si>
  <si>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</si>
  <si>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</si>
  <si>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</si>
  <si>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</si>
  <si>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</si>
  <si>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</si>
  <si>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</si>
  <si>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</si>
  <si>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</si>
  <si>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</si>
  <si>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</si>
  <si>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</si>
  <si>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</si>
  <si>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</si>
  <si>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</si>
  <si>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</si>
  <si>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</si>
  <si>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</si>
  <si>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</si>
  <si>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</si>
  <si>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</si>
  <si>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</si>
  <si>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</si>
  <si>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</si>
  <si>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</si>
  <si>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</si>
  <si>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</si>
  <si>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</si>
  <si>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</si>
  <si>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</si>
  <si>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</si>
  <si>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</si>
  <si>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</si>
  <si>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</si>
  <si>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</si>
  <si>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</si>
  <si>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</si>
  <si>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</si>
  <si>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</si>
  <si>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</si>
  <si>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</si>
  <si>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</si>
  <si>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</si>
  <si>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</si>
  <si>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</si>
  <si>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</si>
  <si>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</si>
  <si>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</si>
  <si>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</si>
  <si>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</si>
  <si>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</si>
  <si>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</si>
  <si>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</si>
  <si>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</si>
  <si>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</si>
  <si>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</si>
  <si>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</si>
  <si>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</si>
  <si>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</si>
  <si>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</si>
  <si>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</si>
  <si>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</si>
  <si>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</si>
  <si>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</si>
  <si>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</si>
  <si>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</si>
  <si>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</si>
  <si>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</si>
  <si>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</si>
  <si>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</si>
  <si>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</si>
  <si>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</si>
  <si>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</si>
  <si>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</si>
  <si>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</si>
  <si>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</si>
  <si>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</si>
  <si>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</si>
  <si>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</si>
  <si>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</si>
  <si>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</si>
  <si>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</si>
  <si>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</si>
  <si>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</si>
  <si>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</si>
  <si>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</si>
  <si>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</si>
  <si>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</si>
  <si>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</si>
  <si>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</si>
  <si>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</si>
  <si>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</si>
  <si>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</si>
  <si>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</si>
  <si>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</si>
  <si>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</si>
  <si>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</si>
  <si>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</si>
  <si>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</si>
  <si>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</si>
  <si>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</si>
  <si>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</si>
  <si>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</si>
  <si>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</si>
  <si>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</si>
  <si>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</si>
  <si>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</si>
  <si>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</si>
  <si>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</si>
  <si>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</si>
  <si>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</si>
  <si>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</si>
  <si>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</si>
  <si>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</si>
  <si>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</si>
  <si>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</si>
  <si>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</si>
  <si>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</si>
  <si>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</si>
  <si>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</si>
  <si>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</si>
  <si>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</si>
  <si>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</si>
  <si>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</si>
  <si>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</si>
  <si>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</si>
  <si>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</si>
  <si>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</si>
  <si>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</si>
  <si>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</si>
  <si>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</si>
  <si>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</si>
  <si>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</si>
  <si>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</si>
  <si>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</si>
  <si>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</si>
  <si>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</si>
  <si>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</si>
  <si>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</si>
  <si>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</si>
  <si>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</si>
  <si>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</si>
  <si>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</si>
  <si>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</si>
  <si>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</si>
  <si>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</si>
  <si>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</si>
  <si>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</si>
  <si>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</si>
  <si>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</si>
  <si>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</si>
  <si>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</si>
  <si>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</si>
  <si>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</si>
  <si>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</si>
  <si>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</si>
  <si>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</si>
  <si>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</si>
  <si>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</si>
  <si>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</si>
  <si>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</si>
  <si>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</si>
  <si>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</si>
  <si>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</si>
  <si>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</si>
  <si>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</si>
  <si>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</si>
  <si>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</si>
  <si>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</si>
  <si>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</si>
  <si>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</si>
  <si>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</si>
  <si>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</si>
  <si>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</si>
  <si>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</si>
  <si>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</si>
  <si>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</si>
  <si>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</si>
  <si>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</si>
  <si>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</si>
  <si>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</si>
  <si>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</si>
  <si>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</si>
  <si>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</si>
  <si>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</si>
  <si>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</si>
  <si>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</si>
  <si>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</si>
  <si>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</si>
  <si>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</si>
  <si>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</si>
  <si>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</si>
  <si>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</si>
  <si>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</si>
  <si>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</si>
  <si>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</si>
  <si>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</si>
  <si>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</si>
  <si>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</si>
  <si>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</si>
  <si>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</si>
  <si>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</si>
  <si>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</si>
  <si>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</si>
  <si>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</si>
  <si>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</si>
  <si>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</si>
  <si>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</si>
  <si>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</si>
  <si>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</si>
  <si>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</si>
  <si>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</si>
  <si>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</si>
  <si>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</si>
  <si>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</si>
  <si>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</si>
  <si>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</si>
  <si>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</si>
  <si>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</si>
  <si>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</si>
  <si>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</si>
  <si>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</si>
  <si>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</si>
  <si>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</si>
  <si>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</si>
  <si>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</si>
  <si>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</si>
  <si>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</si>
  <si>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</si>
  <si>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</si>
  <si>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</si>
  <si>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</si>
  <si>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</si>
  <si>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</si>
  <si>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</si>
  <si>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</si>
  <si>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</si>
  <si>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</si>
  <si>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</si>
  <si>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</si>
  <si>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</si>
  <si>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</si>
  <si>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</si>
  <si>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</si>
  <si>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</si>
  <si>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</si>
  <si>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</si>
  <si>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</si>
  <si>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</si>
  <si>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</si>
  <si>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</si>
  <si>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</si>
  <si>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</si>
  <si>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</si>
  <si>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</si>
  <si>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</si>
  <si>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</si>
  <si>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</si>
  <si>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</si>
  <si>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</si>
  <si>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</si>
  <si>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</si>
  <si>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</si>
  <si>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</si>
  <si>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</si>
  <si>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</si>
  <si>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</si>
  <si>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</si>
  <si>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</si>
  <si>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</si>
  <si>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</si>
  <si>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</si>
  <si>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</si>
  <si>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</si>
  <si>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</si>
  <si>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</si>
  <si>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</si>
  <si>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</si>
  <si>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</si>
  <si>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</si>
  <si>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</si>
  <si>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</si>
  <si>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</si>
  <si>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</si>
  <si>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</si>
  <si>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</si>
  <si>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</si>
  <si>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</si>
  <si>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</si>
  <si>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</si>
  <si>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</si>
  <si>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</si>
  <si>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</si>
  <si>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</si>
  <si>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</si>
  <si>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</si>
  <si>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</si>
  <si>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</si>
  <si>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</si>
  <si>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</si>
  <si>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</si>
  <si>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</si>
  <si>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</si>
  <si>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</si>
  <si>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</si>
  <si>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</si>
  <si>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</si>
  <si>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</si>
  <si>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</si>
  <si>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</si>
  <si>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</si>
  <si>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</si>
  <si>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</si>
  <si>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</si>
  <si>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</si>
  <si>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</si>
  <si>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</si>
  <si>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</si>
  <si>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</si>
  <si>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</si>
  <si>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</si>
  <si>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</si>
  <si>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</si>
  <si>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</si>
  <si>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</si>
  <si>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</si>
  <si>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</si>
  <si>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</si>
  <si>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</si>
  <si>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</si>
  <si>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</si>
  <si>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</si>
  <si>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</si>
  <si>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</si>
  <si>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</si>
  <si>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</si>
  <si>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</si>
  <si>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</si>
  <si>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</si>
  <si>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</si>
  <si>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</si>
  <si>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</si>
  <si>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</si>
  <si>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</si>
  <si>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</si>
  <si>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</si>
  <si>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</si>
  <si>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</si>
  <si>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</si>
  <si>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</si>
  <si>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</si>
  <si>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</si>
  <si>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</si>
  <si>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</si>
  <si>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</si>
  <si>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</si>
  <si>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</si>
  <si>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</si>
  <si>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</si>
  <si>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</si>
  <si>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</si>
  <si>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</si>
  <si>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</si>
  <si>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</si>
  <si>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</si>
  <si>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</si>
  <si>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</si>
  <si>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</si>
  <si>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</si>
  <si>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</si>
  <si>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</si>
  <si>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</si>
  <si>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</si>
  <si>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</si>
  <si>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</si>
  <si>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</si>
  <si>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</si>
  <si>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</si>
  <si>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</si>
  <si>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</si>
  <si>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</si>
  <si>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</si>
  <si>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</si>
  <si>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</si>
  <si>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</si>
  <si>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</si>
  <si>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</si>
  <si>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</si>
  <si>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</si>
  <si>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</si>
  <si>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</si>
  <si>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</si>
  <si>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</si>
  <si>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</si>
  <si>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</si>
  <si>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</si>
  <si>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</si>
  <si>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</si>
  <si>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</si>
  <si>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</si>
  <si>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</si>
  <si>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</si>
  <si>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</si>
  <si>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</si>
  <si>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</si>
  <si>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</si>
  <si>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</si>
  <si>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</si>
  <si>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</si>
  <si>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</si>
  <si>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</si>
  <si>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</si>
  <si>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</si>
  <si>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</si>
  <si>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</si>
  <si>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</si>
  <si>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</si>
  <si>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</si>
  <si>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</si>
  <si>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</si>
  <si>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</si>
  <si>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</si>
  <si>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</si>
  <si>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</si>
  <si>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</si>
  <si>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</si>
  <si>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</si>
  <si>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</si>
  <si>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</si>
  <si>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</si>
  <si>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</si>
  <si>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</si>
  <si>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</si>
  <si>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</si>
  <si>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</si>
  <si>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</si>
  <si>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</si>
  <si>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</si>
  <si>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</si>
  <si>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</si>
  <si>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</si>
  <si>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</si>
  <si>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</si>
  <si>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</si>
  <si>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</si>
  <si>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</si>
  <si>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</si>
  <si>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</si>
  <si>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</si>
  <si>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</si>
  <si>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</si>
  <si>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</si>
  <si>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</si>
  <si>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</si>
  <si>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</si>
  <si>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</si>
  <si>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</si>
  <si>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</si>
  <si>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</si>
  <si>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</si>
  <si>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</si>
  <si>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</si>
  <si>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</si>
  <si>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</si>
  <si>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</si>
  <si>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</si>
  <si>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</si>
  <si>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</si>
  <si>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</si>
  <si>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</si>
  <si>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</si>
  <si>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</si>
  <si>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</si>
  <si>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</si>
  <si>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</si>
  <si>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</si>
  <si>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</si>
  <si>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</si>
  <si>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</si>
  <si>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</si>
  <si>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</si>
  <si>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</si>
  <si>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</si>
  <si>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</si>
  <si>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</si>
  <si>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</si>
  <si>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</si>
  <si>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</si>
  <si>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</si>
  <si>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</si>
  <si>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</si>
  <si>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</si>
  <si>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</si>
  <si>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</si>
  <si>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</si>
  <si>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</si>
  <si>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</si>
  <si>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</si>
  <si>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</si>
  <si>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</si>
  <si>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</si>
  <si>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</si>
  <si>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</si>
  <si>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</si>
  <si>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</si>
  <si>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</si>
  <si>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</si>
  <si>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</si>
  <si>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</si>
  <si>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</si>
  <si>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</si>
  <si>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</si>
  <si>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</si>
  <si>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</si>
  <si>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</si>
  <si>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</si>
  <si>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</si>
  <si>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</si>
  <si>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</si>
  <si>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</si>
  <si>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</si>
  <si>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</si>
  <si>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</si>
  <si>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</si>
  <si>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</si>
  <si>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</si>
  <si>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</si>
  <si>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</si>
  <si>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</si>
  <si>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</si>
  <si>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</si>
  <si>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</si>
  <si>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</si>
  <si>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</si>
  <si>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</si>
  <si>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</si>
  <si>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</si>
  <si>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</si>
  <si>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</si>
  <si>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</si>
  <si>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</si>
  <si>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</si>
  <si>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</si>
  <si>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</si>
  <si>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</si>
  <si>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</si>
  <si>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</si>
  <si>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</si>
  <si>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</si>
  <si>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</si>
  <si>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</si>
  <si>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</si>
  <si>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</si>
  <si>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</si>
  <si>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</si>
  <si>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</si>
  <si>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</si>
  <si>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</si>
  <si>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</si>
  <si>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</si>
  <si>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</si>
  <si>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</si>
  <si>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</si>
  <si>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</si>
  <si>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</si>
  <si>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</si>
  <si>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</si>
  <si>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</si>
  <si>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</si>
  <si>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</si>
  <si>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</si>
  <si>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</si>
  <si>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</si>
  <si>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</si>
  <si>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</si>
  <si>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</si>
  <si>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</si>
  <si>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</si>
  <si>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</si>
  <si>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</si>
  <si>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</si>
  <si>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</si>
  <si>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</si>
  <si>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</si>
  <si>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</si>
  <si>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</si>
  <si>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</si>
  <si>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</si>
  <si>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</si>
  <si>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</si>
  <si>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</si>
  <si>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</si>
  <si>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</si>
  <si>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</si>
  <si>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</si>
  <si>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</si>
  <si>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</si>
  <si>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</si>
  <si>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</si>
  <si>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</si>
  <si>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</si>
  <si>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</si>
  <si>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</si>
  <si>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</si>
  <si>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</si>
  <si>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</si>
  <si>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</si>
  <si>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</si>
  <si>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</si>
  <si>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</si>
  <si>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</si>
  <si>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</si>
  <si>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</si>
  <si>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</si>
  <si>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</si>
  <si>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</si>
  <si>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</si>
  <si>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</si>
  <si>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</si>
  <si>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</si>
  <si>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</si>
  <si>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</si>
  <si>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</si>
  <si>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</si>
  <si>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</si>
  <si>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</si>
  <si>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</si>
  <si>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</si>
  <si>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</si>
  <si>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</si>
  <si>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</si>
  <si>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</si>
  <si>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</si>
  <si>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</si>
  <si>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</si>
  <si>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</si>
  <si>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</si>
  <si>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</si>
  <si>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</si>
  <si>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</si>
  <si>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</si>
  <si>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</si>
  <si>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</si>
  <si>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</si>
  <si>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</si>
  <si>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</si>
  <si>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</si>
  <si>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</si>
  <si>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</si>
  <si>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</si>
  <si>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</si>
  <si>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</si>
  <si>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</si>
  <si>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</si>
  <si>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</si>
  <si>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</si>
  <si>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</si>
  <si>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</si>
  <si>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</si>
  <si>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</si>
  <si>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</si>
  <si>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</si>
  <si>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</si>
  <si>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</si>
  <si>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</si>
  <si>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</si>
  <si>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</si>
  <si>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</si>
  <si>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</si>
  <si>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</si>
  <si>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</si>
  <si>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</si>
  <si>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</si>
  <si>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</si>
  <si>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</si>
  <si>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</si>
  <si>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</si>
  <si>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</si>
  <si>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</si>
  <si>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</si>
  <si>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</si>
  <si>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</si>
  <si>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</si>
  <si>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</si>
  <si>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</si>
  <si>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</si>
  <si>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</si>
  <si>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</si>
  <si>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</si>
  <si>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</si>
  <si>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</si>
  <si>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</si>
  <si>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</si>
  <si>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</si>
  <si>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</si>
  <si>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</si>
  <si>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</si>
  <si>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</si>
  <si>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</si>
  <si>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</si>
  <si>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</si>
  <si>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</si>
  <si>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</si>
  <si>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</si>
  <si>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</si>
  <si>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</si>
  <si>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</si>
  <si>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</si>
  <si>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</si>
  <si>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</si>
  <si>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</si>
  <si>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</si>
  <si>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</si>
  <si>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</si>
  <si>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</si>
  <si>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</si>
  <si>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</si>
  <si>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</si>
  <si>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</si>
  <si>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</si>
  <si>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</si>
  <si>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</si>
  <si>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</si>
  <si>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</si>
  <si>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</si>
  <si>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</si>
  <si>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</si>
  <si>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</si>
  <si>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</si>
  <si>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</si>
  <si>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</si>
  <si>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</si>
  <si>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</si>
  <si>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</si>
  <si>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</si>
  <si>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</si>
  <si>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</si>
  <si>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</si>
  <si>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</si>
  <si>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</si>
  <si>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</si>
  <si>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</si>
  <si>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</si>
  <si>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</si>
  <si>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</si>
  <si>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</si>
  <si>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</si>
  <si>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</si>
  <si>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</si>
  <si>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</si>
  <si>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</si>
  <si>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</si>
  <si>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</si>
  <si>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</si>
  <si>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</si>
  <si>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</si>
  <si>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</si>
  <si>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</si>
  <si>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</si>
  <si>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</si>
  <si>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</si>
  <si>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</si>
  <si>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</si>
  <si>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</si>
  <si>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</si>
  <si>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</si>
  <si>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</si>
  <si>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</si>
  <si>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</si>
  <si>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</si>
  <si>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</si>
  <si>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</si>
  <si>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</si>
  <si>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</si>
  <si>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</si>
  <si>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</si>
  <si>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</si>
  <si>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</si>
  <si>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</si>
  <si>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</si>
  <si>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</si>
  <si>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</si>
  <si>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</si>
  <si>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</si>
  <si>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</si>
  <si>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</si>
  <si>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</si>
  <si>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</si>
  <si>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</si>
  <si>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</si>
  <si>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</si>
  <si>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</si>
  <si>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</si>
  <si>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</si>
  <si>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</si>
  <si>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</si>
  <si>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</si>
  <si>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</si>
  <si>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</si>
  <si>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</si>
  <si>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</si>
  <si>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</si>
  <si>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</si>
  <si>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</si>
  <si>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</si>
  <si>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</si>
  <si>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</si>
  <si>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</si>
  <si>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</si>
  <si>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</si>
  <si>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</si>
  <si>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</si>
  <si>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</si>
  <si>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</si>
  <si>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</si>
  <si>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</si>
  <si>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</si>
  <si>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</si>
  <si>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</si>
  <si>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</si>
  <si>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</si>
  <si>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</si>
  <si>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</si>
  <si>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</si>
  <si>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</si>
  <si>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</si>
  <si>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</si>
  <si>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</si>
  <si>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</si>
  <si>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</si>
  <si>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</si>
  <si>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</si>
  <si>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</si>
  <si>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</si>
  <si>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</si>
  <si>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</si>
  <si>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</si>
  <si>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</si>
  <si>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</si>
  <si>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</si>
  <si>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</si>
  <si>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</si>
  <si>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</si>
  <si>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</si>
  <si>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</si>
  <si>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</si>
  <si>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</si>
  <si>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</si>
  <si>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</si>
  <si>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</si>
  <si>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</si>
  <si>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</si>
  <si>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</si>
  <si>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</si>
  <si>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</si>
  <si>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</si>
  <si>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</si>
  <si>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</si>
  <si>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</si>
  <si>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</si>
  <si>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</si>
  <si>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</si>
  <si>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</si>
  <si>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</si>
  <si>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</si>
  <si>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</si>
  <si>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</si>
  <si>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</si>
  <si>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</si>
  <si>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</si>
  <si>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</si>
  <si>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</si>
  <si>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</si>
  <si>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</si>
  <si>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</si>
  <si>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</si>
  <si>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</si>
  <si>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</si>
  <si>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</si>
  <si>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</si>
  <si>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</si>
  <si>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</si>
  <si>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</si>
  <si>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</si>
  <si>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</si>
  <si>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</si>
  <si>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</si>
  <si>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</si>
  <si>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</si>
  <si>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</si>
  <si>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</si>
  <si>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</si>
  <si>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</si>
  <si>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</si>
  <si>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</si>
  <si>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</si>
  <si>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</si>
  <si>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</si>
  <si>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</si>
  <si>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</si>
  <si>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</si>
  <si>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</si>
  <si>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</si>
  <si>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</si>
  <si>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</si>
  <si>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</si>
  <si>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</si>
  <si>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</si>
  <si>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</si>
  <si>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</si>
  <si>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</si>
  <si>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</si>
  <si>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</si>
  <si>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</si>
  <si>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</si>
  <si>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</si>
  <si>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</si>
  <si>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</si>
  <si>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</si>
  <si>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</si>
  <si>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</si>
  <si>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</si>
  <si>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</si>
  <si>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</si>
  <si>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</si>
  <si>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</si>
  <si>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</si>
  <si>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</si>
  <si>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</si>
  <si>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</si>
  <si>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</si>
  <si>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</si>
  <si>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</si>
  <si>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</si>
  <si>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</si>
  <si>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</si>
  <si>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</si>
  <si>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</si>
  <si>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</si>
  <si>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</si>
  <si>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</si>
  <si>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</si>
  <si>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</si>
  <si>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</si>
  <si>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</si>
  <si>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</si>
  <si>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</si>
  <si>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</si>
  <si>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</si>
  <si>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</si>
  <si>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</si>
  <si>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</si>
  <si>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</si>
  <si>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</si>
  <si>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</si>
  <si>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</si>
  <si>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</si>
  <si>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</si>
  <si>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</si>
  <si>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</si>
  <si>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</si>
  <si>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</si>
  <si>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</si>
  <si>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</si>
  <si>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</si>
  <si>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</si>
  <si>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</si>
  <si>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</si>
  <si>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</si>
  <si>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</si>
  <si>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</si>
  <si>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</si>
  <si>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</si>
  <si>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</si>
  <si>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</si>
  <si>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</si>
  <si>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</si>
  <si>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</si>
  <si>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</si>
  <si>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</si>
  <si>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</si>
  <si>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</si>
  <si>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</si>
  <si>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</si>
  <si>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</si>
  <si>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</si>
  <si>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</si>
  <si>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</si>
  <si>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</si>
  <si>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</si>
  <si>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</si>
  <si>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</si>
  <si>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</si>
  <si>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</si>
  <si>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</si>
  <si>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</si>
  <si>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</si>
  <si>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</si>
  <si>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</si>
  <si>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</si>
  <si>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</si>
  <si>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</si>
  <si>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</si>
  <si>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</si>
  <si>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</si>
  <si>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</si>
  <si>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</si>
  <si>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</si>
  <si>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</si>
  <si>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</si>
  <si>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</si>
  <si>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</si>
  <si>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</si>
  <si>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</si>
  <si>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</si>
  <si>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</si>
  <si>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</si>
  <si>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</si>
  <si>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</si>
  <si>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</si>
  <si>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</si>
  <si>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</si>
  <si>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</si>
  <si>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</si>
  <si>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</si>
  <si>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</si>
  <si>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</si>
  <si>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</si>
  <si>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</si>
  <si>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</si>
  <si>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</si>
  <si>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</si>
  <si>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</si>
  <si>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</si>
  <si>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</si>
  <si>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</si>
  <si>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</si>
  <si>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</si>
  <si>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</si>
  <si>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</si>
  <si>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</si>
  <si>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</si>
  <si>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</si>
  <si>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</si>
  <si>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</si>
  <si>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</si>
  <si>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</si>
  <si>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</si>
  <si>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</si>
  <si>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</si>
  <si>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</si>
  <si>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</si>
  <si>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</si>
  <si>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</si>
  <si>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</si>
  <si>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</si>
  <si>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</si>
  <si>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</si>
  <si>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</si>
  <si>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</si>
  <si>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</si>
  <si>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</si>
  <si>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</si>
  <si>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</si>
  <si>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</si>
  <si>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</si>
  <si>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</si>
  <si>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</si>
  <si>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</si>
  <si>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</si>
  <si>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</si>
  <si>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</si>
  <si>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</si>
  <si>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</si>
  <si>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</si>
  <si>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</si>
  <si>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</si>
  <si>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</si>
  <si>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</si>
  <si>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</si>
  <si>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</si>
  <si>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</si>
  <si>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</si>
  <si>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</si>
  <si>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</si>
  <si>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</si>
  <si>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</si>
  <si>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</si>
  <si>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</si>
  <si>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</si>
  <si>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</si>
  <si>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</si>
  <si>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</si>
  <si>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</si>
  <si>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</si>
  <si>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</si>
  <si>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</si>
  <si>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</si>
  <si>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</si>
  <si>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</si>
  <si>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</si>
  <si>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</si>
  <si>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</si>
  <si>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</si>
  <si>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</si>
  <si>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</si>
  <si>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</si>
  <si>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</si>
  <si>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</si>
  <si>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</si>
  <si>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</si>
  <si>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</si>
  <si>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</si>
  <si>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</si>
  <si>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</si>
  <si>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</si>
  <si>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</si>
  <si>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</si>
  <si>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</si>
  <si>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</si>
  <si>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</si>
  <si>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</si>
  <si>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</si>
  <si>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</si>
  <si>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</si>
  <si>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</si>
  <si>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</si>
  <si>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</si>
  <si>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</si>
  <si>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</si>
  <si>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</si>
  <si>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</si>
  <si>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</si>
  <si>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</si>
  <si>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</si>
  <si>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</si>
  <si>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</si>
  <si>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</si>
  <si>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</si>
  <si>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</si>
  <si>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</si>
  <si>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</si>
  <si>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</si>
  <si>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</si>
  <si>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</si>
  <si>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</si>
  <si>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</si>
  <si>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</si>
  <si>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</si>
  <si>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</si>
  <si>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</si>
  <si>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</si>
  <si>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</si>
  <si>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</si>
  <si>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</si>
  <si>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</si>
  <si>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</si>
  <si>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</si>
  <si>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</si>
  <si>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</si>
  <si>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</si>
  <si>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</si>
  <si>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</si>
  <si>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</si>
  <si>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</si>
  <si>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</si>
  <si>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</si>
  <si>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</si>
  <si>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</si>
  <si>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</si>
  <si>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</si>
  <si>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</si>
  <si>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</si>
  <si>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</si>
  <si>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</si>
  <si>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</si>
  <si>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</si>
  <si>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</si>
  <si>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</si>
  <si>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</si>
  <si>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</si>
  <si>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</si>
  <si>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</si>
  <si>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</si>
  <si>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</si>
  <si>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</si>
  <si>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</si>
  <si>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</si>
  <si>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</si>
  <si>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</si>
  <si>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</si>
  <si>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</si>
  <si>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</si>
  <si>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</si>
  <si>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</si>
  <si>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</si>
  <si>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</si>
  <si>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</si>
  <si>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</si>
  <si>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</si>
  <si>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</si>
  <si>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</si>
  <si>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</si>
  <si>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</si>
  <si>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</si>
  <si>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</si>
  <si>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</si>
  <si>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</si>
  <si>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</si>
  <si>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</si>
  <si>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</si>
  <si>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</si>
  <si>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</si>
  <si>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</si>
  <si>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</si>
  <si>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</si>
  <si>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</si>
  <si>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</si>
  <si>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</si>
  <si>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</si>
  <si>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</si>
  <si>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</si>
  <si>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</si>
  <si>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</si>
  <si>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</si>
  <si>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</si>
  <si>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</si>
  <si>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</si>
  <si>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</si>
  <si>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</si>
  <si>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</si>
  <si>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</si>
  <si>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</si>
  <si>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</si>
  <si>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</si>
  <si>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</si>
  <si>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</si>
  <si>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</si>
  <si>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</si>
  <si>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</si>
  <si>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</si>
  <si>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</si>
  <si>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</si>
  <si>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</si>
  <si>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</si>
  <si>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</si>
  <si>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</si>
  <si>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</si>
  <si>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</si>
  <si>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</si>
  <si>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</si>
  <si>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</si>
  <si>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</si>
  <si>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</si>
  <si>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</si>
  <si>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</si>
  <si>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</si>
  <si>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</si>
  <si>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</si>
  <si>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</si>
  <si>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</si>
  <si>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</si>
  <si>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</si>
  <si>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</si>
  <si>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</si>
  <si>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</si>
  <si>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</si>
  <si>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</si>
  <si>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</si>
  <si>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</si>
  <si>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</si>
  <si>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</si>
  <si>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</si>
  <si>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</si>
  <si>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</si>
  <si>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</si>
  <si>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</si>
  <si>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</si>
  <si>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</si>
  <si>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</si>
  <si>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</si>
  <si>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</si>
  <si>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</si>
  <si>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</si>
  <si>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</si>
  <si>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</si>
  <si>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</si>
  <si>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</si>
  <si>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</si>
  <si>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</si>
  <si>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</si>
  <si>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</si>
  <si>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</si>
  <si>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</si>
  <si>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</si>
  <si>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</si>
  <si>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</si>
  <si>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</si>
  <si>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</si>
  <si>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</si>
  <si>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</si>
  <si>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</si>
  <si>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</si>
  <si>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</si>
  <si>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</si>
  <si>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</si>
  <si>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</si>
  <si>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</si>
  <si>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</si>
  <si>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</si>
  <si>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</si>
  <si>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</si>
  <si>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</si>
  <si>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</si>
  <si>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</si>
  <si>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</si>
  <si>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</si>
  <si>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</si>
  <si>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</si>
  <si>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</si>
  <si>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</si>
  <si>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</si>
  <si>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</si>
  <si>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</si>
  <si>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</si>
  <si>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</si>
  <si>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</si>
  <si>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</si>
  <si>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</si>
  <si>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</si>
  <si>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</si>
  <si>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</si>
  <si>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</si>
  <si>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</si>
  <si>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</si>
  <si>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</si>
  <si>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</si>
  <si>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</si>
  <si>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</si>
  <si>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</si>
  <si>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</si>
  <si>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</si>
  <si>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</si>
  <si>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</si>
  <si>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</si>
  <si>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</si>
  <si>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</si>
  <si>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</si>
  <si>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</si>
  <si>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</si>
  <si>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</si>
  <si>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</si>
  <si>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</si>
  <si>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</si>
  <si>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</si>
  <si>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</si>
  <si>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</si>
  <si>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</si>
  <si>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</si>
  <si>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</si>
  <si>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</si>
  <si>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</si>
  <si>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</si>
  <si>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</si>
  <si>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</si>
  <si>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</si>
  <si>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</si>
  <si>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</si>
  <si>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</si>
  <si>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</si>
  <si>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</si>
  <si>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</si>
  <si>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</si>
  <si>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</si>
  <si>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</si>
  <si>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</si>
  <si>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</si>
  <si>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</si>
  <si>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</si>
  <si>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</si>
  <si>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</si>
  <si>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</si>
  <si>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</si>
  <si>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</si>
  <si>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</si>
  <si>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</si>
  <si>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</si>
  <si>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</si>
  <si>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</si>
  <si>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</si>
  <si>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</si>
  <si>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</si>
  <si>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</si>
  <si>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</si>
  <si>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</si>
  <si>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</si>
  <si>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</si>
  <si>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</si>
  <si>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</si>
  <si>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</si>
  <si>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</si>
  <si>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</si>
  <si>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</si>
  <si>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</si>
  <si>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</si>
  <si>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</si>
  <si>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</si>
  <si>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</si>
  <si>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</si>
  <si>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</si>
  <si>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</si>
  <si>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</si>
  <si>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</si>
  <si>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</si>
  <si>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</si>
  <si>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</si>
  <si>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</si>
  <si>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</si>
  <si>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</si>
  <si>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</si>
  <si>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</si>
  <si>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</si>
  <si>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</si>
  <si>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</si>
  <si>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</si>
  <si>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</si>
  <si>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</si>
  <si>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</si>
  <si>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</si>
  <si>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</si>
  <si>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</si>
  <si>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</si>
  <si>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</si>
  <si>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</si>
  <si>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</si>
  <si>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</si>
  <si>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</si>
  <si>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</si>
  <si>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</si>
  <si>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</si>
  <si>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</si>
  <si>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</si>
  <si>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</si>
  <si>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</si>
  <si>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</si>
  <si>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</si>
  <si>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</si>
  <si>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</si>
  <si>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</si>
  <si>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</si>
  <si>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</si>
  <si>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</si>
  <si>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</si>
  <si>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</si>
  <si>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</si>
  <si>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</si>
  <si>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</si>
  <si>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</si>
  <si>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</si>
  <si>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</si>
  <si>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</si>
  <si>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</si>
  <si>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</si>
  <si>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</si>
  <si>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</si>
  <si>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</si>
  <si>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</si>
  <si>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</si>
  <si>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</si>
  <si>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</si>
  <si>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</si>
  <si>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</si>
  <si>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</si>
  <si>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</si>
  <si>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</si>
  <si>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</si>
  <si>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</si>
  <si>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</si>
  <si>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</si>
  <si>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</si>
  <si>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</si>
  <si>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</si>
  <si>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</si>
  <si>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</si>
  <si>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</si>
  <si>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</si>
  <si>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</si>
  <si>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</si>
  <si>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</si>
  <si>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</si>
  <si>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</si>
  <si>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</si>
  <si>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</si>
  <si>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</si>
  <si>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</si>
  <si>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</si>
  <si>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</si>
  <si>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</si>
  <si>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</si>
  <si>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</si>
  <si>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</si>
  <si>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</si>
  <si>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</si>
  <si>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</si>
  <si>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</si>
  <si>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</si>
  <si>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</si>
  <si>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</si>
  <si>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</si>
  <si>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</si>
  <si>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</si>
  <si>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</si>
  <si>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</si>
  <si>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</si>
  <si>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</si>
  <si>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</si>
  <si>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</si>
  <si>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</si>
  <si>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</si>
  <si>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</si>
  <si>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</si>
  <si>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</si>
  <si>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</si>
  <si>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</si>
  <si>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</si>
  <si>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</si>
  <si>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</si>
  <si>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</si>
  <si>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</si>
  <si>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</si>
  <si>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</si>
  <si>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</si>
  <si>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</si>
  <si>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</si>
  <si>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</si>
  <si>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</si>
  <si>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</si>
  <si>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</si>
  <si>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</si>
  <si>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</si>
  <si>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</si>
  <si>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</si>
  <si>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</si>
  <si>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</si>
  <si>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</si>
  <si>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</si>
  <si>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</si>
  <si>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</si>
  <si>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</si>
  <si>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</si>
  <si>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</si>
  <si>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</si>
  <si>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</si>
  <si>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</si>
  <si>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</si>
  <si>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</si>
  <si>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</si>
  <si>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</si>
  <si>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</si>
  <si>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</si>
  <si>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</si>
  <si>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</si>
  <si>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</si>
  <si>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</si>
  <si>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</si>
  <si>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</si>
  <si>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</si>
  <si>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</si>
  <si>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</si>
  <si>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</si>
  <si>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</si>
  <si>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</si>
  <si>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</si>
  <si>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</si>
  <si>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</si>
  <si>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</si>
  <si>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</si>
  <si>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</si>
  <si>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</si>
  <si>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</si>
  <si>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</si>
  <si>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</si>
  <si>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</si>
  <si>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</si>
  <si>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</si>
  <si>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</si>
  <si>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</si>
  <si>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</si>
  <si>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</si>
  <si>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</si>
  <si>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</si>
  <si>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</si>
  <si>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</si>
  <si>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</si>
  <si>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</si>
  <si>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</si>
  <si>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</si>
  <si>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</si>
  <si>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</si>
  <si>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</si>
  <si>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</si>
  <si>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</si>
  <si>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</si>
  <si>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</si>
  <si>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</si>
  <si>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</si>
  <si>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</si>
  <si>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</si>
  <si>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</si>
  <si>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</si>
  <si>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</si>
  <si>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</si>
  <si>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</si>
  <si>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</si>
  <si>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</si>
  <si>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</si>
  <si>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</si>
  <si>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</si>
  <si>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</si>
  <si>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</si>
  <si>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</si>
  <si>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</si>
  <si>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</si>
  <si>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</si>
  <si>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</si>
  <si>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</si>
  <si>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</si>
  <si>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</si>
  <si>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</si>
  <si>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</si>
  <si>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</si>
  <si>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</si>
  <si>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</si>
  <si>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</si>
  <si>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</si>
  <si>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</si>
  <si>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</si>
  <si>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</si>
  <si>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</si>
  <si>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</si>
  <si>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</si>
  <si>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</si>
  <si>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</si>
  <si>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</si>
  <si>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</si>
  <si>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</si>
  <si>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</si>
  <si>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</si>
  <si>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</si>
  <si>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</si>
  <si>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</si>
  <si>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</si>
  <si>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</si>
  <si>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</si>
  <si>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</si>
  <si>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</si>
  <si>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</si>
  <si>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</si>
  <si>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</si>
  <si>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</si>
  <si>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</si>
  <si>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</si>
  <si>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</si>
  <si>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</si>
  <si>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</si>
  <si>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</si>
  <si>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</si>
  <si>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</si>
  <si>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</si>
  <si>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</si>
  <si>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</si>
  <si>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</si>
  <si>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</si>
  <si>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</si>
  <si>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</si>
  <si>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</si>
  <si>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</si>
  <si>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</si>
  <si>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</si>
  <si>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</si>
  <si>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</si>
  <si>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</si>
  <si>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</si>
  <si>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</si>
  <si>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</si>
  <si>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</si>
  <si>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</si>
  <si>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</si>
  <si>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</si>
  <si>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</si>
  <si>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</si>
  <si>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</si>
  <si>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</si>
  <si>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</si>
  <si>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</si>
  <si>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</si>
  <si>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</si>
  <si>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</si>
  <si>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</si>
  <si>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</si>
  <si>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</si>
  <si>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</si>
  <si>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</si>
  <si>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</si>
  <si>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</si>
  <si>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</si>
  <si>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</si>
  <si>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</si>
  <si>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</si>
  <si>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</si>
  <si>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</si>
  <si>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</si>
  <si>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</si>
  <si>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</si>
  <si>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</si>
  <si>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</si>
  <si>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</si>
  <si>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</si>
  <si>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</si>
  <si>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</si>
  <si>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</si>
  <si>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</si>
  <si>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</si>
  <si>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</si>
  <si>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</si>
  <si>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</si>
  <si>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</si>
  <si>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</si>
  <si>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</si>
  <si>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</si>
  <si>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</si>
  <si>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</si>
  <si>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</si>
  <si>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</si>
  <si>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</si>
  <si>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</si>
  <si>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</si>
  <si>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</si>
  <si>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</si>
  <si>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</si>
  <si>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</si>
  <si>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</si>
  <si>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</si>
  <si>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</si>
  <si>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</si>
  <si>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</si>
  <si>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</si>
  <si>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</si>
  <si>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</si>
  <si>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</si>
  <si>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</si>
  <si>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</si>
  <si>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</si>
  <si>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</si>
  <si>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</si>
  <si>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</si>
  <si>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</si>
  <si>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</si>
  <si>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</si>
  <si>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</si>
  <si>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</si>
  <si>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</si>
  <si>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</si>
  <si>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</si>
  <si>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</si>
  <si>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</si>
  <si>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</si>
  <si>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</si>
  <si>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</si>
  <si>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</si>
  <si>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</si>
  <si>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</si>
  <si>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</si>
  <si>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</si>
  <si>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</si>
  <si>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</si>
  <si>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</si>
  <si>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</si>
  <si>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</si>
  <si>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</si>
  <si>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</si>
  <si>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</si>
  <si>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</si>
  <si>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</si>
  <si>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</si>
  <si>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</si>
  <si>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</si>
  <si>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</si>
  <si>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</si>
  <si>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</si>
  <si>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</si>
  <si>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</si>
  <si>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</si>
  <si>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</si>
  <si>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</si>
  <si>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</si>
  <si>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</si>
  <si>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</si>
  <si>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</si>
  <si>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</si>
  <si>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</si>
  <si>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</si>
  <si>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</si>
  <si>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</si>
  <si>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</si>
  <si>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</si>
  <si>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</si>
  <si>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</si>
  <si>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</si>
  <si>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</si>
  <si>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</si>
  <si>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</si>
  <si>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</si>
  <si>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</si>
  <si>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</si>
  <si>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</si>
  <si>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</si>
  <si>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</si>
  <si>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</si>
  <si>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</si>
  <si>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</si>
  <si>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</si>
  <si>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</si>
  <si>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</si>
  <si>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</si>
  <si>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</si>
  <si>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</si>
  <si>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</si>
  <si>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</si>
  <si>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</si>
  <si>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</si>
  <si>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</si>
  <si>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</si>
  <si>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</si>
  <si>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</si>
  <si>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</si>
  <si>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</si>
  <si>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</si>
  <si>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</si>
  <si>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</si>
  <si>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</si>
  <si>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</si>
  <si>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</si>
  <si>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</si>
  <si>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</si>
  <si>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</si>
  <si>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</si>
  <si>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</si>
  <si>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</si>
  <si>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</si>
  <si>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</si>
  <si>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</si>
  <si>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</si>
  <si>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</si>
  <si>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</si>
  <si>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</si>
  <si>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</si>
  <si>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</si>
  <si>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</si>
  <si>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</si>
  <si>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</si>
  <si>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</si>
  <si>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</si>
  <si>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</si>
  <si>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</si>
  <si>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</si>
  <si>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</si>
  <si>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</si>
  <si>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</si>
  <si>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</si>
  <si>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</si>
  <si>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</si>
  <si>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</si>
  <si>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</si>
  <si>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</si>
  <si>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</si>
  <si>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</si>
  <si>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</si>
  <si>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</si>
  <si>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</si>
  <si>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</si>
  <si>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</si>
  <si>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</si>
  <si>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</si>
  <si>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</si>
  <si>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</si>
  <si>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</si>
  <si>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</si>
  <si>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</si>
  <si>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</si>
  <si>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</si>
  <si>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</si>
  <si>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</si>
  <si>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</si>
  <si>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</si>
  <si>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</si>
  <si>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</si>
  <si>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</si>
  <si>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</si>
  <si>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</si>
  <si>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</si>
  <si>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</si>
  <si>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</si>
  <si>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</si>
  <si>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</si>
  <si>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</si>
  <si>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</si>
  <si>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</si>
  <si>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</si>
  <si>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</si>
  <si>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</si>
  <si>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</si>
  <si>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</si>
  <si>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</si>
  <si>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</si>
  <si>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</si>
  <si>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</si>
  <si>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</si>
  <si>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</si>
  <si>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</si>
  <si>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</si>
  <si>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</si>
  <si>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</si>
  <si>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</si>
  <si>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</si>
  <si>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</si>
  <si>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</si>
  <si>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</si>
  <si>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</si>
  <si>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</si>
  <si>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</si>
  <si>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</si>
  <si>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</si>
  <si>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</si>
  <si>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</si>
  <si>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</si>
  <si>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</si>
  <si>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</si>
  <si>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</si>
  <si>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</si>
  <si>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</si>
  <si>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</si>
  <si>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</si>
  <si>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</si>
  <si>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</si>
  <si>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</si>
  <si>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</si>
  <si>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</si>
  <si>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</si>
  <si>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</si>
  <si>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</si>
  <si>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</si>
  <si>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</si>
  <si>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</si>
  <si>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</si>
  <si>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</si>
  <si>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</si>
  <si>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</si>
  <si>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</si>
  <si>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</si>
  <si>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</si>
  <si>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</si>
  <si>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</si>
  <si>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</si>
  <si>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</si>
  <si>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</si>
  <si>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</si>
  <si>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</si>
  <si>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</si>
  <si>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</si>
  <si>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</si>
  <si>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</si>
  <si>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</si>
  <si>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</si>
  <si>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</si>
  <si>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</si>
  <si>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</si>
  <si>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</si>
  <si>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</si>
  <si>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</si>
  <si>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</si>
  <si>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</si>
  <si>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</si>
  <si>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</si>
  <si>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</si>
  <si>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</si>
  <si>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</si>
  <si>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</si>
  <si>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</si>
  <si>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</si>
  <si>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</si>
  <si>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</si>
  <si>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</si>
  <si>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</si>
  <si>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</si>
  <si>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</si>
  <si>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</si>
  <si>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</si>
  <si>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</si>
  <si>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</si>
  <si>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</si>
  <si>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</si>
  <si>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</si>
  <si>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</si>
  <si>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</si>
  <si>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</si>
  <si>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</si>
  <si>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</si>
  <si>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</si>
  <si>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</si>
  <si>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</si>
  <si>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</si>
  <si>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</si>
  <si>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</si>
  <si>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</si>
  <si>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</si>
  <si>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</si>
  <si>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</si>
  <si>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</si>
  <si>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</si>
  <si>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</si>
  <si>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</si>
  <si>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</si>
  <si>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</si>
  <si>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</si>
  <si>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</si>
  <si>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</si>
  <si>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</si>
  <si>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</si>
  <si>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</si>
  <si>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</si>
  <si>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</si>
  <si>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</si>
  <si>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</si>
  <si>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</si>
  <si>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</si>
  <si>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</si>
  <si>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</si>
  <si>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</si>
  <si>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</si>
  <si>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</si>
  <si>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</si>
  <si>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</si>
  <si>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</si>
  <si>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</si>
  <si>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</si>
  <si>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</si>
  <si>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</si>
  <si>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</si>
  <si>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</si>
  <si>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</si>
  <si>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</si>
  <si>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</si>
  <si>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</si>
  <si>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</si>
  <si>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</si>
  <si>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</si>
  <si>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</si>
  <si>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</si>
  <si>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</si>
  <si>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</si>
  <si>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</si>
  <si>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</si>
  <si>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</si>
  <si>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</si>
  <si>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</si>
  <si>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</si>
  <si>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</si>
  <si>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</si>
  <si>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</si>
  <si>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</si>
  <si>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</si>
  <si>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</si>
  <si>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</si>
  <si>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</si>
  <si>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</si>
  <si>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</si>
  <si>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</si>
  <si>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</si>
  <si>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</si>
  <si>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</si>
  <si>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</si>
  <si>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</si>
  <si>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</si>
  <si>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</si>
  <si>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</si>
  <si>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</si>
  <si>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</si>
  <si>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</si>
  <si>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</si>
  <si>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</si>
  <si>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</si>
  <si>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</si>
  <si>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</si>
  <si>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</si>
  <si>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</si>
  <si>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</si>
  <si>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</si>
  <si>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</si>
  <si>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</si>
  <si>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</si>
  <si>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</si>
  <si>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</si>
  <si>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</si>
  <si>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</si>
  <si>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</si>
  <si>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</si>
  <si>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</si>
  <si>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</si>
  <si>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</si>
  <si>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</si>
  <si>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</si>
  <si>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</si>
  <si>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</si>
  <si>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</si>
  <si>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</si>
  <si>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</si>
  <si>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</si>
  <si>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</si>
  <si>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</si>
  <si>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</si>
  <si>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</si>
  <si>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</si>
  <si>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</si>
  <si>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</si>
  <si>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</si>
  <si>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</si>
  <si>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</si>
  <si>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</si>
  <si>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</si>
  <si>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</si>
  <si>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</si>
  <si>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</si>
  <si>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</si>
  <si>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</si>
  <si>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</si>
  <si>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</si>
  <si>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</si>
  <si>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</si>
  <si>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</si>
  <si>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</si>
  <si>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</si>
  <si>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</si>
  <si>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</si>
  <si>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</si>
  <si>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</si>
  <si>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</si>
  <si>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</si>
  <si>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</si>
  <si>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</si>
  <si>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</si>
  <si>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</si>
  <si>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</si>
  <si>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</si>
  <si>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</si>
  <si>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</si>
  <si>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</si>
  <si>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</si>
  <si>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</si>
  <si>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</si>
  <si>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</si>
  <si>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</si>
  <si>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</si>
  <si>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</si>
  <si>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</si>
  <si>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</si>
  <si>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</si>
  <si>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</si>
  <si>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</si>
  <si>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</si>
  <si>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</si>
  <si>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</si>
  <si>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</si>
  <si>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</si>
  <si>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</si>
  <si>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</si>
  <si>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</si>
  <si>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</si>
  <si>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</si>
  <si>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</si>
  <si>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</si>
  <si>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</si>
  <si>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</si>
  <si>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</si>
  <si>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</si>
  <si>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was night access issue / USF area team EM team on the way  150 mins</t>
  </si>
  <si>
    <t>NO PCM</t>
  </si>
  <si>
    <t>Family building access night door close</t>
  </si>
  <si>
    <t>PCM-20251123-00000296</t>
  </si>
  <si>
    <t>40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</si>
  <si>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</si>
  <si>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</si>
  <si>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</si>
  <si>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</si>
  <si>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</si>
  <si>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</si>
  <si>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</si>
  <si>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</si>
  <si>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</si>
  <si>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</si>
  <si>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</si>
  <si>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</si>
  <si>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</si>
  <si>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</si>
  <si>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</si>
  <si>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 xml:space="preserve"> team found power available at sceco meter and main door closed and owner not responding the call</t>
  </si>
  <si>
    <t>PCM-20251122-00001548</t>
  </si>
  <si>
    <t>site under night access due to Site located in deep desert &amp; dangerous area	and team will check by morning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</si>
</sst>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321.27337071759393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45984.22179664352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45984.22179664352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45984.22179664352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45984.22179664352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45984.22179664352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45984.22179664352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45984.22179664352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45984.22179664352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45984.22179664352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45984.22179664352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45984.22179664352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45984.22179664352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45984.22179664352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45984.22179664352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45984.22179664352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45984.22179664352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45984.22179664352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45984.22179664352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45984.22179664352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45984.22179664352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45984.22179664352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45984.22179664352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45984.22179664352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45984.22179664352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45984.22179664352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45984.22179664352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45984.22179664352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45984.22179664352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45984.22179664352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45984.22179664352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45984.22179664352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45984.22179664352</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45984.22179664352</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159.2219586805586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45984.22179664352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45984.22179664352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45984.22179664352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45984.22179664352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45984.22179664352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45984.22179664352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45984.22179664352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45984.22179664352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45984.22179664352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45984.22179664352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45984.22179664352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45984.22179664352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45984.22179664352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45984.22179664352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45984.22179664352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45984.22179664352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45984.22179664352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45984.22179664352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45984.22179664352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45984.22179664352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45984.22179664352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45984.22179664352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45984.22179664352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45984.22179664352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45984.22179664352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45984.22179664352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45984.22179664352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45984.22179664352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45984.22179664352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45984.22179664352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45984.22179664352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45984.22179664352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45984.22179664352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45984.22179664352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45984.22179664352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45984.22179664352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45984.22179664352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45984.22179664352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45984.22179664352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45984.22179664352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45984.22179664352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45984.22179664352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45984.22179664352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45984.22179664352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45984.22179664352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45984.22179664352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45984.22179664352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45984.22179664352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45984.22179664352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45984.22179664352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45984.22179664352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45984.22179664352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45984.22179664352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45984.22179664352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45984.22179664352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45984.22179664352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45984.22179664352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45984.22179664352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45984.22179664352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45984.22179664352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45984.22179664352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45984.22179664352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45984.22179664352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45984.22179664352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45984.22179664352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45984.22179664352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45984.22179664352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45984.22179664352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45984.22179664352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45984.22179664352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45984.22179664352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45984.22179664352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45984.22179664352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45984.22179664352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45984.22179664352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45984.22179664352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45984.22179664352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45984.22179664352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45984.22179664352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45984.22179664352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45984.22179664352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45984.22179664352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45984.22179664352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45984.22179664352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45984.22179664352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45984.22179664352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45984.22179664352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45984.22179664352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45984.22179664352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45984.22179664352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45984.22179664352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45984.22179664352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45984.22179664352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45984.22179664352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45984.22179664352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45984.22179664352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45984.22179664352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45984.22179664352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45984.22179664352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45984.22179664352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45984.22179664352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45984.22179664352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45984.22179664352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45984.22179664352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45984.22179664352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45984.22179664352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45984.22179664352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45984.22179664352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45984.22179664352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45984.22179664352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45984.22179664352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45984.22179664352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45984.22179664352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45984.22179664352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45984.22179664352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45984.22179664352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45984.22179664352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45984.22179664352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45984.22179664352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45984.22179664352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45984.22179664352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45984.22179664352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45984.22179664352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45984.22179664352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45984.22179664352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45984.22179664352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45984.22179664352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45984.22179664352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45984.22179664352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45984.22179664352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45984.22179664352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45984.22179664352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45984.22179664352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45984.22179664352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45984.22179664352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45984.22179664352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45984.22179664352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45984.22179664352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45984.22179664352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45984.22179664352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45984.22179664352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45984.22179664352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45984.22179664352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45984.22179664352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45984.22179664352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45984.22179664352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45984.22179664352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45984.22179664352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45984.22179664352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45984.22179664352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45984.22179664352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45984.22179664352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45984.22179664352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45984.22179664352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45984.22179664352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45984.22179664352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45984.22179664352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45984.22179664352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45984.22179664352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45984.22179664352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45984.22179664352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45984.22179664352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45984.22179664352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45984.22179664352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45984.22179664352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45984.22179664352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45984.22179664352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45984.22179664352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45984.22179664352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45984.22179664352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45984.22179664352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45984.22179664352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45984.22179664352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45984.22179664352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45984.22179664352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45984.22179664352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45984.22179664352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45984.22179664352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45984.22179664352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45984.22179664352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45984.22179664352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45984.22179664352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45984.22179664352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45984.22179664352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45984.22179664352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45984.22179664352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45984.22179664352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45984.22179664352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45984.22179664352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45984.22179664352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45984.22179664352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45984.22179664352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45984.22179664352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45984.22179664352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45984.22179664352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45984.22179664352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45984.22179664352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45984.22179664352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45984.22179664352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45984.22179664352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45984.22179664352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45984.22179664352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45984.22179664352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45984.22179664352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45984.22179664352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45984.22179664352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45984.22179664352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45984.22179664352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45984.22179664352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45984.22179664352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45984.22179664352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45984.22179664352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45984.22179664352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45984.22179664352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45984.22179664352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45984.22179664352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45984.22179664352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45984.22179664352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45984.22179664352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45984.22179664352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45984.22179664352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45984.22179664352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45984.22179664352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45984.22179664352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45984.22179664352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45984.22179664352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45984.22179664352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45984.22179664352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45984.22179664352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45984.22179664352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45984.22179664352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45984.22179664352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45984.22179664352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45984.22179664352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45984.22179664352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45984.22179664352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45984.22179664352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45984.22179664352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45984.22179664352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45984.22179664352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45984.22179664352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45984.22179664352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45984.22179664352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45984.22179664352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45984.22179664352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45984.22179664352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45984.22179664352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45984.22179664352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45984.22179664352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45984.22179664352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45984.22179664352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45984.22179664352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45984.22179664352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45984.22179664352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45984.22179664352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45984.22179664352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45984.22179664352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45984.22179664352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45984.22179664352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45984.22179664352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45984.22179664352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45984.22179664352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45984.22179664352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45984.22179664352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45984.22179664352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45984.22179664352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45984.22179664352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45984.22179664352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45984.22179664352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45984.22179664352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45984.22179664352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45984.22179664352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45984.22179664352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45984.22179664352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45984.22179664352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45984.22179664352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45984.22179664352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45984.22179664352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45984.22179664352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45984.22179664352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45984.22179664352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45984.22179664352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45984.22179664352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45984.22179664352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45984.22179664352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45984.22179664352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45984.22179664352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45984.22179664352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45984.22179664352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45984.22179664352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45984.22179664352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45984.22179664352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45984.22179664352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45984.22179664352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45984.22179664352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45984.22179664352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45984.22179664352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45984.22179664352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45984.22179664352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45984.22179664352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45984.22179664352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45984.22179664352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45984.22179664352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45984.22179664352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45984.22179664352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45984.22179664352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45984.22179664352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45984.22179664352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45984.22179664352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45984.22179664352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45984.22179664352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45984.22179664352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45984.22179664352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45984.22179664352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45984.22179664352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45984.22179664352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45984.22179664352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45984.22179664352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45984.22179664352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45984.22179664352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45984.22179664352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45984.22179664352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45984.22179664352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45984.22179664352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45984.22179664352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45984.22179664352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45984.22179664352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45984.22179664352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45984.22179664352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45984.22179664352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45984.22179664352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45984.22179664352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45984.22179664352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45984.22179664352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45984.22179664352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45984.22179664352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45984.22179664352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45984.22179664352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45984.22179664352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45984.22179664352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45984.22179664352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45984.22179664352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45984.22179664352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45984.22179664352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45984.22179664352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45984.22179664352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45984.22179664352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45984.22179664352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45984.22179664352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45984.22179664352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45984.22179664352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45984.22179664352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45984.22179664352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45984.22179664352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45984.22179664352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45984.22179664352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45984.22179664352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45984.22179664352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45984.22179664352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45984.22179664352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45984.22179664352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45984.22179664352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45984.22179664352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45984.22179664352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45984.22179664352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45984.22179664352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45984.22179664352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45984.22179664352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45984.22179664352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45984.22179664352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45984.22179664352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45984.22179664352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45984.22179664352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45984.22179664352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45984.22179664352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45984.22179664352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45984.22179664352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45984.22179664352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45984.22179664352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45984.22179664352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45984.22179664352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45984.22179664352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45984.22179664352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45984.22179664352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45984.22179664352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45984.22179664352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45984.22179664352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45984.22179664352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45984.22179664352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45984.22179664352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45984.22179664352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45984.22179664352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45984.22179664352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45984.22179664352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45984.22179664352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45984.22179664352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45984.22179664352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45984.22179664352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45984.22179664352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45984.22179664352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45984.22179664352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45984.22179664352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45984.22179664352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45984.22179664352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45984.22179664352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45984.22179664352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45984.22179664352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45984.22179664352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45984.22179664352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45984.22179664352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45984.22179664352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45984.22179664352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45984.22179664352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45984.22179664352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45984.22179664352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45984.22179664352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45984.22179664352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45984.22179664352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45984.22179664352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45984.22179664352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45984.22179664352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45984.22179664352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45984.22179664352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45984.22179664352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45984.22179664352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45984.22179664352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45984.22179664352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45984.22179664352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45984.22179664352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45984.22179664352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45984.22179664352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45984.22179664352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45984.22179664352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45984.22179664352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45984.22179664352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45984.22179664352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45984.22179664352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45984.22179664352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45984.22179664352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45984.22179664352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45984.22179664352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45984.22179664352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45984.22179664352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45984.22179664352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45984.22179664352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45984.22179664352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45984.22179664352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45984.22179664352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45984.22179664352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45984.22179664352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45984.22179664352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45984.22179664352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45984.22179664352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45984.22179664352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45984.22179664352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45984.22179664352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45984.22179664352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45984.22179664352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45984.22179664352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45984.22179664352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45984.22179664352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45984.22179664352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45984.22179664352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45984.22179664352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45984.22179664352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45984.22179664352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45984.22179664352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45984.22179664352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45984.22179664352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45984.22179664352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45984.22179664352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45984.22179664352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45984.22179664352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45984.22179664352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45984.22179664352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45984.22179664352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45984.22179664352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45984.22179664352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45984.22179664352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45984.22179664352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45984.22179664352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45984.22179664352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45984.22179664352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45984.22179664352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45984.22179664352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45984.22179664352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45984.22179664352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45984.22179664352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45984.22179664352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45984.22179664352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45984.22179664352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45984.22179664352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45984.22179664352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45984.22179664352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45984.22179664352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45984.22179664352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45984.22179664352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45984.22179664352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45984.22179664352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45984.22179664352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45984.22179664352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45984.22179664352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45984.22179664352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45984.22179664352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45984.22179664352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45984.22179664352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45984.22179664352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45984.22179664352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45984.22179664352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45984.22179664352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45984.22179664352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45984.22179664352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45984.22179664352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45984.22179664352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45984.22179664352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45984.22179664352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45984.22179664352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45984.22179664352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45984.22179664352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45984.22179664352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45984.22179664352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45984.22179664352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45984.22179664352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45984.22179664352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45984.22179664352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45984.22179664352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45984.22179664352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45984.22179664352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45984.22179664352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45984.22179664352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45984.22179664352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45984.22179664352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45984.22179664352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45984.22179664352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45984.22179664352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45984.22179664352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45984.22179664352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45984.22179664352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45984.22179664352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45984.22179664352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45984.22179664352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45984.22179664352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45984.22179664352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45984.22179664352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45984.22179664352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45984.22179664352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45984.22179664352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45984.22179664352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45984.22179664352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45984.22179664352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45984.22179664352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45984.22179664352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45984.22179664352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45984.22179664352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45984.22179664352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45984.22179664352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45984.22179664352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45984.22179664352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45984.22179664352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45984.22179664352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45984.22179664352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45984.22179664352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45984.22179664352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45984.22179664352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45984.22179664352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45984.22179664352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45984.22179664352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45984.22179664352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45984.22179664352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45984.22179664352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45984.22179664352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45984.22179664352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45984.22179664352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45984.22179664352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45984.22179664352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45984.22179664352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45984.22179664352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45984.22179664352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45984.22179664352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45984.22179664352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45984.22179664352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45984.22179664352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45984.22179664352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45984.22179664352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45984.22179664352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45984.22179664352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45984.22179664352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45984.22179664352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45984.22179664352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45984.22179664352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45984.22179664352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45984.22179664352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45984.22179664352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45984.22179664352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45984.22179664352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45984.22179664352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45984.22179664352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45984.22179664352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45984.22179664352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45984.22179664352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45984.22179664352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45984.22179664352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45984.22179664352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45984.22179664352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45984.22179664352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45984.22179664352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45984.22179664352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45984.22179664352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45984.22179664352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45984.22179664352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45984.22179664352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45984.22179664352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45984.22179664352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45984.22179664352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45984.22179664352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45984.22179664352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45984.22179664352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45984.22179664352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45984.22179664352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45984.22179664352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45984.22179664352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45984.22179664352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45984.22179664352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45984.22179664352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45984.22179664352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45984.22179664352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45984.22179664352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45984.22179664352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45984.22179664352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45984.22179664352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45984.22179664352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45984.22179664352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45984.22179664352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45984.22179664352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45984.22179664352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45984.22179664352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45984.22179664352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45984.22179664352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45984.22179664352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45984.22179664352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45984.22179664352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45984.22179664352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45984.22179664352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45984.22179664352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45984.22179664352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45984.22179664352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45984.22179664352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45984.22179664352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45984.22179664352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45984.22179664352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45984.22179664352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45984.22179664352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45984.22179664352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45984.22179664352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45984.22179664352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45984.22179664352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45984.22179664352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45984.22179664352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45984.22179664352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45984.22179664352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45984.22179664352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45984.22179664352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45984.22179664352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45984.22179664352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45984.22179664352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45984.22179664352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45984.22179664352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45984.22179664352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45984.22179664352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45984.22179664352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45984.22179664352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45984.22179664352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45984.22179664352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45984.22179664352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45984.22179664352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45984.22179664352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45984.22179664352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45984.22179664352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45984.22179664352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45984.22179664352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45984.22179664352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45984.22179664352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45984.22179664352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45984.22179664352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45984.22179664352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45984.22179664352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45984.22179664352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45984.22179664352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45984.22179664352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45984.22179664352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45984.22179664352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45984.22179664352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45984.22179664352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45984.22179664352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45984.22179664352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45984.22179664352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45984.22179664352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45984.22179664352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45984.22179664352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45984.22179664352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45984.22179664352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45984.22179664352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45984.22179664352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45984.22179664352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45984.22179664352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45984.22179664352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45984.22179664352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45984.22179664352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45984.22179664352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45984.22179664352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45984.22179664352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45984.22179664352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45984.22179664352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45984.22179664352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45984.22179664352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45984.22179664352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45984.22179664352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45984.22179664352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45984.22179664352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45984.22179664352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45984.22179664352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45984.22179664352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45984.22179664352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45984.22179664352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45984.22179664352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45984.22179664352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45984.22179664352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45984.22179664352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45984.22179664352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45984.22179664352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45984.22179664352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45984.22179664352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45984.22179664352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45984.22179664352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45984.22179664352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45984.22179664352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45984.22179664352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45984.22179664352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45984.22179664352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45984.22179664352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45984.22179664352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45984.22179664352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45984.22179664352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45984.22179664352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45984.22179664352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45984.22179664352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45984.22179664352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45984.22179664352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45984.22179664352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45984.22179664352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45984.22179664352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45984.22179664352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45984.22179664352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45984.22179664352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45984.22179664352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45984.22179664352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45984.22179664352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45984.22179664352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45984.22179664352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45984.22179664352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45984.22179664352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45984.22179664352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45984.22179664352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45984.22179664352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45984.22179664352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45984.22179664352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45984.22179664352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45984.22179664352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45984.22179664352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45984.22179664352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45984.22179664352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45984.22179664352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45984.22179664352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45984.22179664352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45984.22179664352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45984.22179664352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45984.22179664352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45984.22179664352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45984.22179664352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45984.22179664352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45984.22179664352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45984.22179664352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45984.22179664352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45984.22179664352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45984.22179664352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45984.22179664352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45984.22179664352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45984.22179664352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45984.22179664352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45984.22179664352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45984.22179664352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45984.22179664352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45984.22179664352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45984.22179664352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45984.22179664352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45984.22179664352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45984.22179664352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45984.22179664352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45984.22179664352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45984.22179664352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45984.22179664352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45984.22179664352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45984.22179664352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45984.22179664352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45984.22179664352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45984.22179664352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45984.22179664352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45984.22179664352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45984.22179664352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45984.22179664352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45984.22179664352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45984.22179664352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45984.22179664352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45984.22179664352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45984.22179664352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45984.22179664352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45984.22179664352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45984.22179664352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45984.22179664352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45984.22179664352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45984.22179664352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45984.22179664352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45984.22179664352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45984.22179664352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45984.22179664352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45984.22179664352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45984.22179664352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45984.22179664352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45984.22179664352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45984.22179664352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45984.22179664352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45984.22179664352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45984.22179664352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45984.22179664352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45984.22179664352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45984.22179664352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45984.22179664352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45984.22179664352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45984.22179664352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45984.22179664352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45984.22179664352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45984.22179664352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45984.22179664352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45984.22179664352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45984.22179664352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45984.22179664352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45984.22179664352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45984.22179664352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45984.22179664352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45984.22179664352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45984.22179664352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45984.22179664352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45984.22179664352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45984.22179664352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45984.22179664352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45984.22179664352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45984.22179664352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45984.22179664352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45984.22179664352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45984.22179664352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45984.22179664352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45984.22179664352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45984.22179664352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45984.22179664352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45984.22179664352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45984.22179664352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45984.22179664352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45984.22179664352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45984.22179664352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45984.22179664352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45984.22179664352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45984.22179664352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45984.22179664352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45984.22179664352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45984.22179664352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45984.22179664352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45984.22179664352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45984.22179664352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45984.22179664352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45984.22179664352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45984.22179664352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45984.22179664352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45984.22179664352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45984.22179664352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45984.22179664352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45984.22179664352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45984.22179664352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45984.22179664352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45984.22179664352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45984.22179664352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45984.22179664352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45984.22179664352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45984.22179664352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45984.22179664352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45984.22179664352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45984.22179664352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45984.22179664352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45984.22179664352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45984.22179664352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45984.22179664352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45984.22179664352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45984.22179664352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45984.22179664352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45984.22179664352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45984.22179664352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45984.22179664352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45984.22179664352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45984.22179664352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45984.22179664352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45984.22179664352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45984.22179664352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45984.22179664352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45984.22179664352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45984.22179664352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45984.22179664352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45984.22179664352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45984.22179664352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45984.22179664352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45984.22179664352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45984.22179664352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45984.22179664352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45984.22179664352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45984.22179664352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45984.22179664352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45984.22179664352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45984.22179664352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45984.22179664352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45984.22179664352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45984.22179664352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45984.22179664352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45984.22179664352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45984.22179664352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45984.22179664352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45984.22179664352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45984.22179664352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45984.22179664352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45984.22179664352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45984.22179664352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45984.22179664352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45984.22179664352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45984.22179664352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45984.22179664352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45984.22179664352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45984.22179664352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45984.22179664352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45984.22179664352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45984.22179664352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45984.22179664352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45984.22179664352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45984.22179664352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45984.22179664352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45984.22179664352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45984.22179664352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45984.22179664352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45984.22179664352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45984.22179664352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45984.22179664352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45984.22179664352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45984.22179664352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45984.22179664352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45984.22179664352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45984.22179664352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45984.22179664352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45984.22179664352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45984.22179664352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45984.22179664352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45984.22179664352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45984.22179664352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45984.22179664352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45984.22179664352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45984.22179664352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45984.22179664352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45984.22179664352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45984.22179664352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45984.22179664352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45984.22179664352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45984.22179664352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45984.22179664352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45984.22179664352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45984.22179664352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45984.22179664352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45984.22179664352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45984.22179664352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45984.22179664352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45984.22179664352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45984.22179664352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45984.22179664352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45984.22179664352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45984.22179664352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45984.22179664352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45984.22179664352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45984.22179664352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45984.22179664352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45984.22179664352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45984.22179664352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45984.22179664352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45984.22179664352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45984.22179664352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45984.22179664352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45984.22179664352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45984.22179664352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45984.22179664352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45984.22179664352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45984.22179664352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45984.22179664352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45984.22179664352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45984.22179664352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45984.22179664352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45984.22179664352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45984.22179664352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45984.22179664352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45984.22179664352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45984.22179664352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45984.22179664352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45984.22179664352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45984.22179664352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45984.22179664352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45984.22179664352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45984.22179664352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45984.22179664352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45984.22179664352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45984.22179664352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45984.22179664352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45984.22179664352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45984.22179664352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45984.22179664352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45984.22179664352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45984.22179664352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45984.22179664352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45984.22179664352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45984.22179664352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45984.22179664352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45984.22179664352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45984.22179664352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45984.22179664352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45984.22179664352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45984.22179664352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45984.22179664352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45984.22179664352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45984.22179664352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45984.22179664352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45984.22179664352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45984.22179664352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45984.22179664352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45984.22179664352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45984.22179664352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45984.22179664352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45984.22179664352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45984.22179664352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45984.22179664352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45984.22179664352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45984.22179664352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45984.22179664352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45984.22179664352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45984.22179664352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45984.22179664352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45984.22179664352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45984.22179664352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45984.22179664352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45984.22179664352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45984.22179664352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45984.22179664352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45984.22179664352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45984.22179664352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45984.22179664352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45984.22179664352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45984.22179664352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45984.22179664352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45984.22179664352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45984.22179664352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45984.22179664352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45984.22179664352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45984.22179664352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45984.22179664352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45984.22179664352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45984.22179664352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45984.22179664352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45984.22179664352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45984.22179664352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45984.22179664352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45984.22179664352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45984.22179664352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45984.22179664352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45984.22179664352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45984.22179664352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45984.22179664352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45984.22179664352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45984.22179664352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45984.22179664352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45984.22179664352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45984.22179664352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45984.22179664352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45984.22179664352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45984.22179664352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45984.22179664352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45984.22179664352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45984.22179664352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45984.22179664352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45984.22179664352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45984.22179664352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45984.22179664352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45984.22179664352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45984.22179664352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45984.22179664352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45984.22179664352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45984.22179664352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45984.22179664352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45984.22179664352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45984.22179664352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45984.22179664352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45984.22179664352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45984.22179664352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45984.22179664352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45984.22179664352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45984.22179664352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45984.22179664352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45984.22179664352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45984.22179664352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45984.22179664352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280.74107905092387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0.48228275463043246</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45984.22179664352</v>
      </c>
      <c r="H4" s="95">
        <v>45983.94866898148</v>
      </c>
      <c r="I4" s="113" t="str">
        <f>IFERROR(VLOOKUP(D4,DB!A:F,6,0),"")</f>
        <v>Sceco</v>
      </c>
      <c r="J4" s="113" t="str">
        <f>IFERROR(VLOOKUP(D4,DB!A:G,7,0),"")</f>
        <v>In progress</v>
      </c>
      <c r="K4" s="97" t="s">
        <v>39110</v>
      </c>
      <c r="L4" s="91" t="str">
        <f>IFERROR(VLOOKUP(D4,DB!A:I,9,0),"")</f>
        <v>Latis</v>
      </c>
    </row>
    <row r="5" spans="1:16" ht="15" customHeight="1">
      <c r="A5" s="113" t="s">
        <v>39111</v>
      </c>
      <c r="B5" s="113" t="str">
        <f>IFERROR(VLOOKUP(D5,DB!A:K,11,0),"")</f>
        <v>R4</v>
      </c>
      <c r="C5" s="93">
        <v>10</v>
      </c>
      <c r="D5" s="91" t="s">
        <v>28464</v>
      </c>
      <c r="E5" s="94" t="s">
        <v>39100</v>
      </c>
      <c r="F5" s="95">
        <v>45984.162499999999</v>
      </c>
      <c r="G5" s="96">
        <f ca="1">IFERROR(NOW()-F5,"")</f>
        <v>5.9296643521520309E-2</v>
      </c>
      <c r="H5" s="95">
        <v>45983.94866898148</v>
      </c>
      <c r="I5" s="113" t="str">
        <f>IFERROR(VLOOKUP(D5,DB!A:F,6,0),"")</f>
        <v>SCECO+STB</v>
      </c>
      <c r="J5" s="113" t="str">
        <f>IFERROR(VLOOKUP(D5,DB!A:G,7,0),"")</f>
        <v>Weak</v>
      </c>
      <c r="K5" s="156" t="s">
        <v>39112</v>
      </c>
      <c r="L5" s="91" t="str">
        <f>IFERROR(VLOOKUP(D5,DB!A:I,9,0),"")</f>
        <v>Latis</v>
      </c>
    </row>
    <row r="6" spans="1:16" ht="15" customHeight="1">
      <c r="A6" s="113"/>
      <c r="B6" s="113" t="str">
        <f>IFERROR(VLOOKUP(D6,DB!A:K,11,0),"")</f>
        <v/>
      </c>
      <c r="C6" s="93"/>
      <c r="D6" s="91" t="s">
        <v>39113</v>
      </c>
      <c r="E6" s="94"/>
      <c r="F6" s="95"/>
      <c r="G6" s="96">
        <f ca="1">IFERROR(NOW()-F6,"")</f>
        <v>45984.22179664352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45984.22179664352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45984.22179664352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45984.22179664352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45984.22179664352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45984.22179664352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45984.22179664352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45984.22179664352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45984.22179664352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45984.22179664352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45984.22179664352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45984.22179664352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45984.22179664352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45984.22179664352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45984.22179664352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45984.22179664352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45984.22179664352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45984.22179664352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45984.22179664352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45984.22179664352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45984.22179664352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45984.22179664352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45984.22179664352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45984.22179664352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45984.22179664352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45984.22179664352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45984.22179664352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45984.22179664352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45984.22179664352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45984.22179664352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45984.22179664352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45984.22179664352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45984.22179664352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45984.22179664352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45984.22179664352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45984.22179664352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45984.22179664352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45984.22179664352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45984.22179664352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45984.22179664352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45984.22179664352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45984.22179664352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45984.22179664352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45984.22179664352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45984.22179664352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45984.22179664352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45984.22179664352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45984.22179664352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45984.22179664352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45984.22179664352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45984.22179664352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45984.22179664352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45984.22179664352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45984.22179664352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45984.22179664352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45984.22179664352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45984.22179664352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45984.22179664352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45984.22179664352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45984.22179664352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45984.22179664352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45984.22179664352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45984.22179664352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45984.22179664352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45984.22179664352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45984.22179664352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45984.22179664352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45984.22179664352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45984.22179664352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45984.22179664352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45984.22179664352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45984.22179664352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45984.22179664352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45984.22179664352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45984.22179664352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45984.22179664352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45984.22179664352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45984.22179664352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45984.22179664352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45984.22179664352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45984.22179664352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45984.22179664352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45984.22179664352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45984.22179664352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45984.22179664352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45984.22179664352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45984.22179664352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45984.22179664352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45984.22179664352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45984.22179664352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45984.22179664352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45984.22179664352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45984.22179664352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45984.22179664352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45984.22179664352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45984.22179664352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45984.22179664352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45984.22179664352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45984.22179664352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45984.22179664352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45984.22179664352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45984.22179664352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45984.22179664352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45984.22179664352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45984.22179664352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45984.22179664352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45984.22179664352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45984.22179664352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45984.22179664352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45984.22179664352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45984.22179664352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45984.22179664352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45984.22179664352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45984.22179664352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45984.22179664352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45984.22179664352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45984.22179664352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45984.22179664352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45984.22179664352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45984.22179664352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45984.22179664352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45984.22179664352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45984.22179664352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45984.22179664352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45984.22179664352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45984.22179664352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45984.22179664352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45984.22179664352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45984.22179664352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45984.22179664352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45984.22179664352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45984.22179664352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45984.22179664352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45984.22179664352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45984.22179664352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45984.22179664352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45984.22179664352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45984.22179664352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45984.22179664352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45984.22179664352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45984.22179664352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45984.22179664352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45984.22179664352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45984.22179664352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45984.22179664352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45984.22179664352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45984.22179664352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45984.22179664352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45984.22179664352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45984.22179664352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45984.22179664352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45984.22179664352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45984.22179664352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45984.22179664352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45984.22179664352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45984.22179664352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45984.22179664352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45984.22179664352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45984.22179664352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45984.22179664352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45984.22179664352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45984.22179664352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45984.22179664352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45984.22179664352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45984.22179664352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45984.22179664352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45984.22179664352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45984.22179664352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45984.22179664352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45984.22179664352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45984.22179664352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45984.22179664352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45984.22179664352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45984.22179664352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45984.22179664352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45984.22179664352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45984.22179664352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45984.22179664352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45984.22179664352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45984.22179664352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45984.22179664352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45984.22179664352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45984.22179664352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45984.22179664352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45984.22179664352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45984.22179664352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45984.22179664352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45984.22179664352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45984.22179664352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45984.22179664352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45984.22179664352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45984.22179664352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45984.22179664352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45984.22179664352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45984.22179664352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45984.22179664352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45984.22179664352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45984.22179664352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45984.22179664352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45984.22179664352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45984.22179664352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45984.22179664352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45984.22179664352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45984.22179664352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45984.22179664352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45984.22179664352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45984.22179664352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45984.22179664352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45984.22179664352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45984.22179664352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45984.22179664352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45984.22179664352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45984.22179664352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45984.22179664352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45984.22179664352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45984.22179664352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45984.22179664352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45984.22179664352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45984.22179664352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45984.22179664352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45984.22179664352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45984.22179664352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45984.22179664352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45984.22179664352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45984.22179664352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45984.22179664352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45984.22179664352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45984.22179664352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45984.22179664352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45984.22179664352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45984.22179664352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45984.22179664352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45984.22179664352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45984.22179664352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45984.22179664352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45984.22179664352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45984.22179664352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45984.22179664352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45984.22179664352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45984.22179664352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45984.22179664352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45984.22179664352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45984.22179664352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45984.22179664352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45984.22179664352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45984.22179664352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45984.22179664352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45984.22179664352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45984.22179664352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45984.22179664352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45984.22179664352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45984.22179664352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45984.22179664352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45984.22179664352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45984.22179664352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45984.22179664352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45984.22179664352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45984.22179664352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45984.22179664352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45984.22179664352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45984.22179664352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45984.22179664352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45984.22179664352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45984.22179664352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45984.22179664352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45984.22179664352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45984.22179664352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45984.22179664352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45984.22179664352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45984.22179664352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45984.22179664352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45984.22179664352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45984.22179664352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45984.22179664352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45984.22179664352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45984.22179664352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45984.22179664352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45984.22179664352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45984.22179664352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45984.22179664352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45984.22179664352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45984.22179664352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45984.22179664352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45984.22179664352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45984.22179664352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45984.22179664352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45984.22179664352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45984.22179664352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45984.22179664352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45984.22179664352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45984.22179664352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45984.22179664352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45984.22179664352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45984.22179664352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45984.22179664352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45984.22179664352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45984.22179664352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45984.22179664352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45984.22179664352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45984.22179664352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45984.22179664352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45984.22179664352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45984.22179664352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45984.22179664352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45984.22179664352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45984.22179664352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45984.22179664352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45984.22179664352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45984.22179664352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45984.22179664352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45984.22179664352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45984.22179664352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45984.22179664352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45984.22179664352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45984.22179664352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45984.22179664352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45984.22179664352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45984.22179664352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45984.22179664352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45984.22179664352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45984.22179664352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45984.22179664352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45984.22179664352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45984.22179664352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45984.22179664352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45984.22179664352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45984.22179664352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45984.22179664352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45984.22179664352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45984.22179664352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45984.22179664352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45984.22179664352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45984.22179664352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45984.22179664352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45984.22179664352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45984.22179664352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45984.22179664352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45984.22179664352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45984.22179664352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45984.22179664352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45984.22179664352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45984.22179664352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45984.22179664352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45984.22179664352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45984.22179664352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45984.22179664352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45984.22179664352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45984.22179664352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45984.22179664352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45984.22179664352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45984.22179664352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45984.22179664352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45984.22179664352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45984.22179664352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45984.22179664352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45984.22179664352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45984.22179664352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45984.22179664352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45984.22179664352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45984.22179664352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45984.22179664352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45984.22179664352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45984.22179664352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45984.22179664352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45984.22179664352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45984.22179664352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45984.22179664352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45984.22179664352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45984.22179664352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45984.22179664352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45984.22179664352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45984.22179664352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45984.22179664352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45984.22179664352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45984.22179664352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45984.22179664352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45984.22179664352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45984.22179664352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45984.22179664352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45984.22179664352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45984.22179664352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45984.22179664352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45984.22179664352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45984.22179664352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45984.22179664352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45984.22179664352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45984.22179664352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45984.22179664352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45984.22179664352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45984.22179664352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45984.22179664352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45984.22179664352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45984.22179664352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45984.22179664352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45984.22179664352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45984.22179664352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45984.22179664352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45984.22179664352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45984.22179664352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45984.22179664352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45984.22179664352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45984.22179664352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45984.22179664352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45984.22179664352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45984.22179664352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45984.22179664352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45984.22179664352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45984.22179664352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45984.22179664352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45984.22179664352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45984.22179664352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45984.22179664352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45984.22179664352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45984.22179664352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45984.22179664352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45984.22179664352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45984.22179664352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45984.22179664352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45984.22179664352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45984.22179664352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45984.22179664352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45984.22179664352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45984.22179664352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45984.22179664352</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K21" sqref="K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92.389736458331754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58.032919328703429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35.560685532407661</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6.7069934027822455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2.8484980324064963</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09" t="s">
        <v>39125</v>
      </c>
      <c r="G7" s="111" t="str">
        <f ca="1">IFERROR(NOW()-F7,"")</f>
        <v/>
      </c>
      <c r="H7" s="128">
        <v>45983.834201388891</v>
      </c>
      <c r="I7" s="109" t="str">
        <f>IFERROR(VLOOKUP(D7,DB!A:F,6,0),"")</f>
        <v>SCECO</v>
      </c>
      <c r="J7" s="109" t="str">
        <f>IFERROR(VLOOKUP(D7,DB!A:G,7,0),"")</f>
        <v>Dead</v>
      </c>
      <c r="K7" s="109" t="s">
        <v>39126</v>
      </c>
      <c r="L7" s="109" t="str">
        <f>IFERROR(VLOOKUP(D7,DB!A:I,9,0),"")</f>
        <v>Latis</v>
      </c>
    </row>
    <row r="8" spans="1:13">
      <c r="A8" s="109" t="s">
        <v>39127</v>
      </c>
      <c r="B8" s="109" t="str">
        <f>IFERROR(VLOOKUP(D8,DB!A:K,11,0),"")</f>
        <v>R5</v>
      </c>
      <c r="C8" s="109">
        <v>1</v>
      </c>
      <c r="D8" s="109" t="s">
        <v>33303</v>
      </c>
      <c r="E8" s="109" t="s">
        <v>39021</v>
      </c>
      <c r="F8" s="109" t="s">
        <v>39125</v>
      </c>
      <c r="G8" s="111" t="str">
        <f ca="1">IFERROR(NOW()-F8,"")</f>
        <v/>
      </c>
      <c r="H8" s="128">
        <v>45984.140601851854</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45984.22179664352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45984.22179664352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45984.22179664352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45984.22179664352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45984.22179664352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45984.22179664352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45984.22179664352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45984.22179664352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45984.22179664352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45984.22179664352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45984.22179664352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45984.22179664352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45984.22179664352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45984.22179664352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45984.22179664352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45984.22179664352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45984.22179664352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45984.22179664352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45984.22179664352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45984.22179664352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45984.22179664352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45984.22179664352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45984.22179664352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45984.22179664352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45984.22179664352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45984.22179664352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45984.22179664352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45984.22179664352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45984.22179664352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45984.22179664352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45984.22179664352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45984.22179664352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45984.22179664352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45984.22179664352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45984.22179664352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45984.22179664352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45984.22179664352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45984.22179664352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45984.22179664352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45984.22179664352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45984.22179664352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45984.22179664352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45984.22179664352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45984.22179664352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45984.22179664352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45984.22179664352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45984.22179664352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45984.22179664352</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45984.22179664352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45984.22179664352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45984.22179664352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45984.22179664352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45984.22179664352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45984.22179664352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45984.22179664352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45984.22179664352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45984.22179664352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45984.22179664352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45984.22179664352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45984.22179664352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45984.22179664352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45984.22179664352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45984.22179664352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45984.22179664352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45984.22179664352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45984.22179664352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45984.22179664352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45984.22179664352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45984.22179664352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45984.22179664352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45984.22179664352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45984.22179664352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45984.22179664352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45984.22179664352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45984.22179664352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45984.22179664352</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2</v>
      </c>
      <c r="D2" s="151" t="s">
        <v>38968</v>
      </c>
      <c r="E2" s="109" t="s">
        <v>39021</v>
      </c>
      <c r="F2" s="121">
        <v>45983.943680555552</v>
      </c>
      <c r="G2" s="104">
        <f t="shared" ref="G2:G9" ca="1" si="0">IFERROR(NOW()-F2,"-")</f>
        <v>0.27811608796764631</v>
      </c>
      <c r="H2" s="121">
        <v>45983.922696759262</v>
      </c>
      <c r="I2" s="119" t="str">
        <f>IFERROR(VLOOKUP(D2,DB!A:F,6,0),"")</f>
        <v>Generator-SG</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45984.22179664352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45984.22179664352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45984.22179664352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45984.22179664352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45984.22179664352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45984.22179664352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45984.22179664352</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45984.22179664352</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45984.22179664352</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45984.22179664352</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45984.22179664352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45984.22179664352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45984.22179664352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45984.22179664352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45984.22179664352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45984.22179664352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45984.22179664352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45984.22179664352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45984.22179664352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45984.22179664352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45984.22179664352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45984.22179664352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45984.22179664352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45984.22179664352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45984.22179664352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45984.22179664352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45984.22179664352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45984.22179664352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45984.22179664352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45984.22179664352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45984.22179664352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45984.22179664352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45984.22179664352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45984.22179664352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45984.22179664352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45984.22179664352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45984.22179664352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45984.22179664352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45984.22179664352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45984.22179664352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45984.22179664352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45984.22179664352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45984.22179664352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45984.22179664352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45984.22179664352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45984.22179664352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45984.22179664352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45984.22179664352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45984.22179664352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45984.22179664352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45984.22179664352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45984.22179664352</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45984.22179664352</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45984.22179664352</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45984.22179664352</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45984.22179664352</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2025-11-23T02:21:14Z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