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64" documentId="13_ncr:1_{F6CB121F-512D-4AA6-A0C1-0FB36C537598}" xr6:coauthVersionLast="47" xr6:coauthVersionMax="47" xr10:uidLastSave="{0475C322-5756-40A1-BCEF-CFCE7B006A5D}"/>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5"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<sst xmlns="http://schemas.openxmlformats.org/spreadsheetml/2006/main" count="180287" uniqueCount="39129">
  <si>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</si>
  <si>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</si>
  <si>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</si>
  <si>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</si>
  <si>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</si>
  <si>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</si>
  <si>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</si>
  <si>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</si>
  <si>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</si>
  <si>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</si>
  <si>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</si>
  <si>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</si>
  <si>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</si>
  <si>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</si>
  <si>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</si>
  <si>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</si>
  <si>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</si>
  <si>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</si>
  <si>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</si>
  <si>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</si>
  <si>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</si>
  <si>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</si>
  <si>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</si>
  <si>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</si>
  <si>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</si>
  <si>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</si>
  <si>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</si>
  <si>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</si>
  <si>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</si>
  <si>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</si>
  <si>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</si>
  <si>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</si>
  <si>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</si>
  <si>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</si>
  <si>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</si>
  <si>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</si>
  <si>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</si>
  <si>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</si>
  <si>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</si>
  <si>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</si>
  <si>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</si>
  <si>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</si>
  <si>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</si>
  <si>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</si>
  <si>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</si>
  <si>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</si>
  <si>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</si>
  <si>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</si>
  <si>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</si>
  <si>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</si>
  <si>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</si>
  <si>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</si>
  <si>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</si>
  <si>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</si>
  <si>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</si>
  <si>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</si>
  <si>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</si>
  <si>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</si>
  <si>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</si>
  <si>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</si>
  <si>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</si>
  <si>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</si>
  <si>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</si>
  <si>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</si>
  <si>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</si>
  <si>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</si>
  <si>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</si>
  <si>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</si>
  <si>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</si>
  <si>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</si>
  <si>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</si>
  <si>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</si>
  <si>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</si>
  <si>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</si>
  <si>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</si>
  <si>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</si>
  <si>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</si>
  <si>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</si>
  <si>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</si>
  <si>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</si>
  <si>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</si>
  <si>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</si>
  <si>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</si>
  <si>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</si>
  <si>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</si>
  <si>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</si>
  <si>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</si>
  <si>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</si>
  <si>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</si>
  <si>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</si>
  <si>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</si>
  <si>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</si>
  <si>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</si>
  <si>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</si>
  <si>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</si>
  <si>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</si>
  <si>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</si>
  <si>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</si>
  <si>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</si>
  <si>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</si>
  <si>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</si>
  <si>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</si>
  <si>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</si>
  <si>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</si>
  <si>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</si>
  <si>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</si>
  <si>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</si>
  <si>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</si>
  <si>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</si>
  <si>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</si>
  <si>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</si>
  <si>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</si>
  <si>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</si>
  <si>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</si>
  <si>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</si>
  <si>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</si>
  <si>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</si>
  <si>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</si>
  <si>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</si>
  <si>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</si>
  <si>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</si>
  <si>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</si>
  <si>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</si>
  <si>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</si>
  <si>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</si>
  <si>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</si>
  <si>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</si>
  <si>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</si>
  <si>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</si>
  <si>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</si>
  <si>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</si>
  <si>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</si>
  <si>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</si>
  <si>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</si>
  <si>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</si>
  <si>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</si>
  <si>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</si>
  <si>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</si>
  <si>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</si>
  <si>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</si>
  <si>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</si>
  <si>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</si>
  <si>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</si>
  <si>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</si>
  <si>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</si>
  <si>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</si>
  <si>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</si>
  <si>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</si>
  <si>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</si>
  <si>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</si>
  <si>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</si>
  <si>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</si>
  <si>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</si>
  <si>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</si>
  <si>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</si>
  <si>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</si>
  <si>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</si>
  <si>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</si>
  <si>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</si>
  <si>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</si>
  <si>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</si>
  <si>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</si>
  <si>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</si>
  <si>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</si>
  <si>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</si>
  <si>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</si>
  <si>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</si>
  <si>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</si>
  <si>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</si>
  <si>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</si>
  <si>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</si>
  <si>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</si>
  <si>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</si>
  <si>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</si>
  <si>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</si>
  <si>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</si>
  <si>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</si>
  <si>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</si>
  <si>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</si>
  <si>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</si>
  <si>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</si>
  <si>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</si>
  <si>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</si>
  <si>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</si>
  <si>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</si>
  <si>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</si>
  <si>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</si>
  <si>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</si>
  <si>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</si>
  <si>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</si>
  <si>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</si>
  <si>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</si>
  <si>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</si>
  <si>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</si>
  <si>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</si>
  <si>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</si>
  <si>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</si>
  <si>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</si>
  <si>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</si>
  <si>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</si>
  <si>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</si>
  <si>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</si>
  <si>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</si>
  <si>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</si>
  <si>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</si>
  <si>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</si>
  <si>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</si>
  <si>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</si>
  <si>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</si>
  <si>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</si>
  <si>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</si>
  <si>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</si>
  <si>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</si>
  <si>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</si>
  <si>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</si>
  <si>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</si>
  <si>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</si>
  <si>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</si>
  <si>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</si>
  <si>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</si>
  <si>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</si>
  <si>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</si>
  <si>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</si>
  <si>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</si>
  <si>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</si>
  <si>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</si>
  <si>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</si>
  <si>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</si>
  <si>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</si>
  <si>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</si>
  <si>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</si>
  <si>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</si>
  <si>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</si>
  <si>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</si>
  <si>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</si>
  <si>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</si>
  <si>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</si>
  <si>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</si>
  <si>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</si>
  <si>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</si>
  <si>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</si>
  <si>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</si>
  <si>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</si>
  <si>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</si>
  <si>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</si>
  <si>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</si>
  <si>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</si>
  <si>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</si>
  <si>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</si>
  <si>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</si>
  <si>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</si>
  <si>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</si>
  <si>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</si>
  <si>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</si>
  <si>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</si>
  <si>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</si>
  <si>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</si>
  <si>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</si>
  <si>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</si>
  <si>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</si>
  <si>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</si>
  <si>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</si>
  <si>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</si>
  <si>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</si>
  <si>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</si>
  <si>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</si>
  <si>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</si>
  <si>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</si>
  <si>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</si>
  <si>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</si>
  <si>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</si>
  <si>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</si>
  <si>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</si>
  <si>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</si>
  <si>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</si>
  <si>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</si>
  <si>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</si>
  <si>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</si>
  <si>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</si>
  <si>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</si>
  <si>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</si>
  <si>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</si>
  <si>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</si>
  <si>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</si>
  <si>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</si>
  <si>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</si>
  <si>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</si>
  <si>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</si>
  <si>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</si>
  <si>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</si>
  <si>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</si>
  <si>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</si>
  <si>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</si>
  <si>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</si>
  <si>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</si>
  <si>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</si>
  <si>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</si>
  <si>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</si>
  <si>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</si>
  <si>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</si>
  <si>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</si>
  <si>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</si>
  <si>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</si>
  <si>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</si>
  <si>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</si>
  <si>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</si>
  <si>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</si>
  <si>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</si>
  <si>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</si>
  <si>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</si>
  <si>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</si>
  <si>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</si>
  <si>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</si>
  <si>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</si>
  <si>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</si>
  <si>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</si>
  <si>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</si>
  <si>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</si>
  <si>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</si>
  <si>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</si>
  <si>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</si>
  <si>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</si>
  <si>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</si>
  <si>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</si>
  <si>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</si>
  <si>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</si>
  <si>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</si>
  <si>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</si>
  <si>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</si>
  <si>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</si>
  <si>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</si>
  <si>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</si>
  <si>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</si>
  <si>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</si>
  <si>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</si>
  <si>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</si>
  <si>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</si>
  <si>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</si>
  <si>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</si>
  <si>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</si>
  <si>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</si>
  <si>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</si>
  <si>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</si>
  <si>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</si>
  <si>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</si>
  <si>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</si>
  <si>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</si>
  <si>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</si>
  <si>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</si>
  <si>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</si>
  <si>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</si>
  <si>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</si>
  <si>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</si>
  <si>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</si>
  <si>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</si>
  <si>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</si>
  <si>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</si>
  <si>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</si>
  <si>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</si>
  <si>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</si>
  <si>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</si>
  <si>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</si>
  <si>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</si>
  <si>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</si>
  <si>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</si>
  <si>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</si>
  <si>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</si>
  <si>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</si>
  <si>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</si>
  <si>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</si>
  <si>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</si>
  <si>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</si>
  <si>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</si>
  <si>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</si>
  <si>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</si>
  <si>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</si>
  <si>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</si>
  <si>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</si>
  <si>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</si>
  <si>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</si>
  <si>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</si>
  <si>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</si>
  <si>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</si>
  <si>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</si>
  <si>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</si>
  <si>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</si>
  <si>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</si>
  <si>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</si>
  <si>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</si>
  <si>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</si>
  <si>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</si>
  <si>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</si>
  <si>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</si>
  <si>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</si>
  <si>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</si>
  <si>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</si>
  <si>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</si>
  <si>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</si>
  <si>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</si>
  <si>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</si>
  <si>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</si>
  <si>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</si>
  <si>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</si>
  <si>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</si>
  <si>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</si>
  <si>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</si>
  <si>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</si>
  <si>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</si>
  <si>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</si>
  <si>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</si>
  <si>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</si>
  <si>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</si>
  <si>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</si>
  <si>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</si>
  <si>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</si>
  <si>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</si>
  <si>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</si>
  <si>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</si>
  <si>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</si>
  <si>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</si>
  <si>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</si>
  <si>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</si>
  <si>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</si>
  <si>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</si>
  <si>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</si>
  <si>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</si>
  <si>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</si>
  <si>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</si>
  <si>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</si>
  <si>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</si>
  <si>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</si>
  <si>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</si>
  <si>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</si>
  <si>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</si>
  <si>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</si>
  <si>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</si>
  <si>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</si>
  <si>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</si>
  <si>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</si>
  <si>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</si>
  <si>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</si>
  <si>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</si>
  <si>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</si>
  <si>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</si>
  <si>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</si>
  <si>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</si>
  <si>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</si>
  <si>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</si>
  <si>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</si>
  <si>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</si>
  <si>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</si>
  <si>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</si>
  <si>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</si>
  <si>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</si>
  <si>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</si>
  <si>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</si>
  <si>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</si>
  <si>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</si>
  <si>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</si>
  <si>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</si>
  <si>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</si>
  <si>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</si>
  <si>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</si>
  <si>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</si>
  <si>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</si>
  <si>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</si>
  <si>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</si>
  <si>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</si>
  <si>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</si>
  <si>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</si>
  <si>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</si>
  <si>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</si>
  <si>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</si>
  <si>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</si>
  <si>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</si>
  <si>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</si>
  <si>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</si>
  <si>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</si>
  <si>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</si>
  <si>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</si>
  <si>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</si>
  <si>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</si>
  <si>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</si>
  <si>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</si>
  <si>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</si>
  <si>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</si>
  <si>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</si>
  <si>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</si>
  <si>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</si>
  <si>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</si>
  <si>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</si>
  <si>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</si>
  <si>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</si>
  <si>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</si>
  <si>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</si>
  <si>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</si>
  <si>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</si>
  <si>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</si>
  <si>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</si>
  <si>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</si>
  <si>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</si>
  <si>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</si>
  <si>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</si>
  <si>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</si>
  <si>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</si>
  <si>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</si>
  <si>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</si>
  <si>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</si>
  <si>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</si>
  <si>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</si>
  <si>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</si>
  <si>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</si>
  <si>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</si>
  <si>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</si>
  <si>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</si>
  <si>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</si>
  <si>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</si>
  <si>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</si>
  <si>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</si>
  <si>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</si>
  <si>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</si>
  <si>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</si>
  <si>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</si>
  <si>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</si>
  <si>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</si>
  <si>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</si>
  <si>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</si>
  <si>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</si>
  <si>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</si>
  <si>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</si>
  <si>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</si>
  <si>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</si>
  <si>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</si>
  <si>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</si>
  <si>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</si>
  <si>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</si>
  <si>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</si>
  <si>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</si>
  <si>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</si>
  <si>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</si>
  <si>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</si>
  <si>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</si>
  <si>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</si>
  <si>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</si>
  <si>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</si>
  <si>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</si>
  <si>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</si>
  <si>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</si>
  <si>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</si>
  <si>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</si>
  <si>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</si>
  <si>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</si>
  <si>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</si>
  <si>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</si>
  <si>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</si>
  <si>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</si>
  <si>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</si>
  <si>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</si>
  <si>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</si>
  <si>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</si>
  <si>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</si>
  <si>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</si>
  <si>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</si>
  <si>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</si>
  <si>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</si>
  <si>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</si>
  <si>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</si>
  <si>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</si>
  <si>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</si>
  <si>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</si>
  <si>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</si>
  <si>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</si>
  <si>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</si>
  <si>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</si>
  <si>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</si>
  <si>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</si>
  <si>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</si>
  <si>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</si>
  <si>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</si>
  <si>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</si>
  <si>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</si>
  <si>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</si>
  <si>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</si>
  <si>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</si>
  <si>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</si>
  <si>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</si>
  <si>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</si>
  <si>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</si>
  <si>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</si>
  <si>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</si>
  <si>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</si>
  <si>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</si>
  <si>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</si>
  <si>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</si>
  <si>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</si>
  <si>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</si>
  <si>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</si>
  <si>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</si>
  <si>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</si>
  <si>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</si>
  <si>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</si>
  <si>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</si>
  <si>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</si>
  <si>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</si>
  <si>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</si>
  <si>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</si>
  <si>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</si>
  <si>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</si>
  <si>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</si>
  <si>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</si>
  <si>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</si>
  <si>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</si>
  <si>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</si>
  <si>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</si>
  <si>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</si>
  <si>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</si>
  <si>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</si>
  <si>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</si>
  <si>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</si>
  <si>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</si>
  <si>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</si>
  <si>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</si>
  <si>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</si>
  <si>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</si>
  <si>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</si>
  <si>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</si>
  <si>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</si>
  <si>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</si>
  <si>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</si>
  <si>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</si>
  <si>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</si>
  <si>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</si>
  <si>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</si>
  <si>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</si>
  <si>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</si>
  <si>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</si>
  <si>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</si>
  <si>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</si>
  <si>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</si>
  <si>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</si>
  <si>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</si>
  <si>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</si>
  <si>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</si>
  <si>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</si>
  <si>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</si>
  <si>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</si>
  <si>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</si>
  <si>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</si>
  <si>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</si>
  <si>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</si>
  <si>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</si>
  <si>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</si>
  <si>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</si>
  <si>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</si>
  <si>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</si>
  <si>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</si>
  <si>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</si>
  <si>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</si>
  <si>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</si>
  <si>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</si>
  <si>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</si>
  <si>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</si>
  <si>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</si>
  <si>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</si>
  <si>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</si>
  <si>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</si>
  <si>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</si>
  <si>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</si>
  <si>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</si>
  <si>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</si>
  <si>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</si>
  <si>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</si>
  <si>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</si>
  <si>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</si>
  <si>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</si>
  <si>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</si>
  <si>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</si>
  <si>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</si>
  <si>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</si>
  <si>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</si>
  <si>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</si>
  <si>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</si>
  <si>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</si>
  <si>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</si>
  <si>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</si>
  <si>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</si>
  <si>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</si>
  <si>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</si>
  <si>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</si>
  <si>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</si>
  <si>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</si>
  <si>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</si>
  <si>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</si>
  <si>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</si>
  <si>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</si>
  <si>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</si>
  <si>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</si>
  <si>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</si>
  <si>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</si>
  <si>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</si>
  <si>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</si>
  <si>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</si>
  <si>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</si>
  <si>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</si>
  <si>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</si>
  <si>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</si>
  <si>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</si>
  <si>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</si>
  <si>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</si>
  <si>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</si>
  <si>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</si>
  <si>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</si>
  <si>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</si>
  <si>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</si>
  <si>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</si>
  <si>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</si>
  <si>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</si>
  <si>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</si>
  <si>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</si>
  <si>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</si>
  <si>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</si>
  <si>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</si>
  <si>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</si>
  <si>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</si>
  <si>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</si>
  <si>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</si>
  <si>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</si>
  <si>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</si>
  <si>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</si>
  <si>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</si>
  <si>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</si>
  <si>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</si>
  <si>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</si>
  <si>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</si>
  <si>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</si>
  <si>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</si>
  <si>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</si>
  <si>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</si>
  <si>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</si>
  <si>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</si>
  <si>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</si>
  <si>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</si>
  <si>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</si>
  <si>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</si>
  <si>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</si>
  <si>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</si>
  <si>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</si>
  <si>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</si>
  <si>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</si>
  <si>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</si>
  <si>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</si>
  <si>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</si>
  <si>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</si>
  <si>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</si>
  <si>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</si>
  <si>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</si>
  <si>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</si>
  <si>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</si>
  <si>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</si>
  <si>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</si>
  <si>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</si>
  <si>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</si>
  <si>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</si>
  <si>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</si>
  <si>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</si>
  <si>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</si>
  <si>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</si>
  <si>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</si>
  <si>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</si>
  <si>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</si>
  <si>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</si>
  <si>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</si>
  <si>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</si>
  <si>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</si>
  <si>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</si>
  <si>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</si>
  <si>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</si>
  <si>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</si>
  <si>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</si>
  <si>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</si>
  <si>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</si>
  <si>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</si>
  <si>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</si>
  <si>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</si>
  <si>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</si>
  <si>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</si>
  <si>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</si>
  <si>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</si>
  <si>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</si>
  <si>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</si>
  <si>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</si>
  <si>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</si>
  <si>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</si>
  <si>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</si>
  <si>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</si>
  <si>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</si>
  <si>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</si>
  <si>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</si>
  <si>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</si>
  <si>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</si>
  <si>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</si>
  <si>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</si>
  <si>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</si>
  <si>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</si>
  <si>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</si>
  <si>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</si>
  <si>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</si>
  <si>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</si>
  <si>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</si>
  <si>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</si>
  <si>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</si>
  <si>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</si>
  <si>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</si>
  <si>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</si>
  <si>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</si>
  <si>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</si>
  <si>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</si>
  <si>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</si>
  <si>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</si>
  <si>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</si>
  <si>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</si>
  <si>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</si>
  <si>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</si>
  <si>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</si>
  <si>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</si>
  <si>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</si>
  <si>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</si>
  <si>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</si>
  <si>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</si>
  <si>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</si>
  <si>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</si>
  <si>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</si>
  <si>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</si>
  <si>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</si>
  <si>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</si>
  <si>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</si>
  <si>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</si>
  <si>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</si>
  <si>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</si>
  <si>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</si>
  <si>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</si>
  <si>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</si>
  <si>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</si>
  <si>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</si>
  <si>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</si>
  <si>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</si>
  <si>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</si>
  <si>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</si>
  <si>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</si>
  <si>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</si>
  <si>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</si>
  <si>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</si>
  <si>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</si>
  <si>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</si>
  <si>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</si>
  <si>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</si>
  <si>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</si>
  <si>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</si>
  <si>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</si>
  <si>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</si>
  <si>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</si>
  <si>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</si>
  <si>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</si>
  <si>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</si>
  <si>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</si>
  <si>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</si>
  <si>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</si>
  <si>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</si>
  <si>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</si>
  <si>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</si>
  <si>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</si>
  <si>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</si>
  <si>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</si>
  <si>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</si>
  <si>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</si>
  <si>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</si>
  <si>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</si>
  <si>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</si>
  <si>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</si>
  <si>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</si>
  <si>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</si>
  <si>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</si>
  <si>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</si>
  <si>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</si>
  <si>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</si>
  <si>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</si>
  <si>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</si>
  <si>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</si>
  <si>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</si>
  <si>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</si>
  <si>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</si>
  <si>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</si>
  <si>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</si>
  <si>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</si>
  <si>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</si>
  <si>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</si>
  <si>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</si>
  <si>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</si>
  <si>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</si>
  <si>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</si>
  <si>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</si>
  <si>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</si>
  <si>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</si>
  <si>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</si>
  <si>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</si>
  <si>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</si>
  <si>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</si>
  <si>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</si>
  <si>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</si>
  <si>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</si>
  <si>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</si>
  <si>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</si>
  <si>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</si>
  <si>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</si>
  <si>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</si>
  <si>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</si>
  <si>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</si>
  <si>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</si>
  <si>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</si>
  <si>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</si>
  <si>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</si>
  <si>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</si>
  <si>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</si>
  <si>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</si>
  <si>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</si>
  <si>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</si>
  <si>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</si>
  <si>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</si>
  <si>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</si>
  <si>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</si>
  <si>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</si>
  <si>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</si>
  <si>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</si>
  <si>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</si>
  <si>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</si>
  <si>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</si>
  <si>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</si>
  <si>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</si>
  <si>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</si>
  <si>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</si>
  <si>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</si>
  <si>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</si>
  <si>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</si>
  <si>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</si>
  <si>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</si>
  <si>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</si>
  <si>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</si>
  <si>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</si>
  <si>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</si>
  <si>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</si>
  <si>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</si>
  <si>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</si>
  <si>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</si>
  <si>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</si>
  <si>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</si>
  <si>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</si>
  <si>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</si>
  <si>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</si>
  <si>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</si>
  <si>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</si>
  <si>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</si>
  <si>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</si>
  <si>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</si>
  <si>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</si>
  <si>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</si>
  <si>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</si>
  <si>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</si>
  <si>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</si>
  <si>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</si>
  <si>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</si>
  <si>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</si>
  <si>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</si>
  <si>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</si>
  <si>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</si>
  <si>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</si>
  <si>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</si>
  <si>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</si>
  <si>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</si>
  <si>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</si>
  <si>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</si>
  <si>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</si>
  <si>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</si>
  <si>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</si>
  <si>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</si>
  <si>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</si>
  <si>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</si>
  <si>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</si>
  <si>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</si>
  <si>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</si>
  <si>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</si>
  <si>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</si>
  <si>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</si>
  <si>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</si>
  <si>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</si>
  <si>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</si>
  <si>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</si>
  <si>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</si>
  <si>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</si>
  <si>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</si>
  <si>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</si>
  <si>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</si>
  <si>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</si>
  <si>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</si>
  <si>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</si>
  <si>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</si>
  <si>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</si>
  <si>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</si>
  <si>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</si>
  <si>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</si>
  <si>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</si>
  <si>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</si>
  <si>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</si>
  <si>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</si>
  <si>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</si>
  <si>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</si>
  <si>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</si>
  <si>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</si>
  <si>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</si>
  <si>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</si>
  <si>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</si>
  <si>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</si>
  <si>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</si>
  <si>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</si>
  <si>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</si>
  <si>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</si>
  <si>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</si>
  <si>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</si>
  <si>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</si>
  <si>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</si>
  <si>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</si>
  <si>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</si>
  <si>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</si>
  <si>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</si>
  <si>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</si>
  <si>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</si>
  <si>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</si>
  <si>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</si>
  <si>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</si>
  <si>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</si>
  <si>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</si>
  <si>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</si>
  <si>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</si>
  <si>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</si>
  <si>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</si>
  <si>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</si>
  <si>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</si>
  <si>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</si>
  <si>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</si>
  <si>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</si>
  <si>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</si>
  <si>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</si>
  <si>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</si>
  <si>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</si>
  <si>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</si>
  <si>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</si>
  <si>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</si>
  <si>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</si>
  <si>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</si>
  <si>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</si>
  <si>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</si>
  <si>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</si>
  <si>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</si>
  <si>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</si>
  <si>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</si>
  <si>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</si>
  <si>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</si>
  <si>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</si>
  <si>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</si>
  <si>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</si>
  <si>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</si>
  <si>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</si>
  <si>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</si>
  <si>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</si>
  <si>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</si>
  <si>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</si>
  <si>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</si>
  <si>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</si>
  <si>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</si>
  <si>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</si>
  <si>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</si>
  <si>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</si>
  <si>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</si>
  <si>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</si>
  <si>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</si>
  <si>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</si>
  <si>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</si>
  <si>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</si>
  <si>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</si>
  <si>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</si>
  <si>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</si>
  <si>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</si>
  <si>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</si>
  <si>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</si>
  <si>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</si>
  <si>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</si>
  <si>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</si>
  <si>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</si>
  <si>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</si>
  <si>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</si>
  <si>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</si>
  <si>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</si>
  <si>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</si>
  <si>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</si>
  <si>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</si>
  <si>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</si>
  <si>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</si>
  <si>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</si>
  <si>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</si>
  <si>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</si>
  <si>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</si>
  <si>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</si>
  <si>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</si>
  <si>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</si>
  <si>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</si>
  <si>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</si>
  <si>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</si>
  <si>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</si>
  <si>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</si>
  <si>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</si>
  <si>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</si>
  <si>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</si>
  <si>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</si>
  <si>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</si>
  <si>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</si>
  <si>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</si>
  <si>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</si>
  <si>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</si>
  <si>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</si>
  <si>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</si>
  <si>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</si>
  <si>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</si>
  <si>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</si>
  <si>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</si>
  <si>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</si>
  <si>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</si>
  <si>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</si>
  <si>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</si>
  <si>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</si>
  <si>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</si>
  <si>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</si>
  <si>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</si>
  <si>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</si>
  <si>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</si>
  <si>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</si>
  <si>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</si>
  <si>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</si>
  <si>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</si>
  <si>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</si>
  <si>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</si>
  <si>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</si>
  <si>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</si>
  <si>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</si>
  <si>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</si>
  <si>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</si>
  <si>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</si>
  <si>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</si>
  <si>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</si>
  <si>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</si>
  <si>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</si>
  <si>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</si>
  <si>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</si>
  <si>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</si>
  <si>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</si>
  <si>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</si>
  <si>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</si>
  <si>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</si>
  <si>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</si>
  <si>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</si>
  <si>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</si>
  <si>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</si>
  <si>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</si>
  <si>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</si>
  <si>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</si>
  <si>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</si>
  <si>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</si>
  <si>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</si>
  <si>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</si>
  <si>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</si>
  <si>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</si>
  <si>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</si>
  <si>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</si>
  <si>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</si>
  <si>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</si>
  <si>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</si>
  <si>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</si>
  <si>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</si>
  <si>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</si>
  <si>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</si>
  <si>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</si>
  <si>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</si>
  <si>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</si>
  <si>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</si>
  <si>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</si>
  <si>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</si>
  <si>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</si>
  <si>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</si>
  <si>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</si>
  <si>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</si>
  <si>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</si>
  <si>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</si>
  <si>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</si>
  <si>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</si>
  <si>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</si>
  <si>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</si>
  <si>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</si>
  <si>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</si>
  <si>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</si>
  <si>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</si>
  <si>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</si>
  <si>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</si>
  <si>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</si>
  <si>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</si>
  <si>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</si>
  <si>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</si>
  <si>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</si>
  <si>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</si>
  <si>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</si>
  <si>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</si>
  <si>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</si>
  <si>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</si>
  <si>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</si>
  <si>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</si>
  <si>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</si>
  <si>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</si>
  <si>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</si>
  <si>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</si>
  <si>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</si>
  <si>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</si>
  <si>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</si>
  <si>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</si>
  <si>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</si>
  <si>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</si>
  <si>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</si>
  <si>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</si>
  <si>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</si>
  <si>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</si>
  <si>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</si>
  <si>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</si>
  <si>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</si>
  <si>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</si>
  <si>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</si>
  <si>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</si>
  <si>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</si>
  <si>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</si>
  <si>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</si>
  <si>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</si>
  <si>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</si>
  <si>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</si>
  <si>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</si>
  <si>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</si>
  <si>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</si>
  <si>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</si>
  <si>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</si>
  <si>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</si>
  <si>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</si>
  <si>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</si>
  <si>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</si>
  <si>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</si>
  <si>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</si>
  <si>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</si>
  <si>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</si>
  <si>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</si>
  <si>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</si>
  <si>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</si>
  <si>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</si>
  <si>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</si>
  <si>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</si>
  <si>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</si>
  <si>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</si>
  <si>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</si>
  <si>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</si>
  <si>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</si>
  <si>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</si>
  <si>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</si>
  <si>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</si>
  <si>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</si>
  <si>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</si>
  <si>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</si>
  <si>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</si>
  <si>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</si>
  <si>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</si>
  <si>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</si>
  <si>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</si>
  <si>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</si>
  <si>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</si>
  <si>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</si>
  <si>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</si>
  <si>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</si>
  <si>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</si>
  <si>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</si>
  <si>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</si>
  <si>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</si>
  <si>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</si>
  <si>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</si>
  <si>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</si>
  <si>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</si>
  <si>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</si>
  <si>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</si>
  <si>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</si>
  <si>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</si>
  <si>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</si>
  <si>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</si>
  <si>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</si>
  <si>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</si>
  <si>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</si>
  <si>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</si>
  <si>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</si>
  <si>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</si>
  <si>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</si>
  <si>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</si>
  <si>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</si>
  <si>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</si>
  <si>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</si>
  <si>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</si>
  <si>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</si>
  <si>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</si>
  <si>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</si>
  <si>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</si>
  <si>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</si>
  <si>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</si>
  <si>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</si>
  <si>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</si>
  <si>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</si>
  <si>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</si>
  <si>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</si>
  <si>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</si>
  <si>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</si>
  <si>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</si>
  <si>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</si>
  <si>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</si>
  <si>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</si>
  <si>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</si>
  <si>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</si>
  <si>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</si>
  <si>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</si>
  <si>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</si>
  <si>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</si>
  <si>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</si>
  <si>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</si>
  <si>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</si>
  <si>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</si>
  <si>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</si>
  <si>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</si>
  <si>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</si>
  <si>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</si>
  <si>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</si>
  <si>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</si>
  <si>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</si>
  <si>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</si>
  <si>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</si>
  <si>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</si>
  <si>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</si>
  <si>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</si>
  <si>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</si>
  <si>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</si>
  <si>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</si>
  <si>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</si>
  <si>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</si>
  <si>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</si>
  <si>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</si>
  <si>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</si>
  <si>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</si>
  <si>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</si>
  <si>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</si>
  <si>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</si>
  <si>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</si>
  <si>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</si>
  <si>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</si>
  <si>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</si>
  <si>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</si>
  <si>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</si>
  <si>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</si>
  <si>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</si>
  <si>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</si>
  <si>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</si>
  <si>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</si>
  <si>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</si>
  <si>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</si>
  <si>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</si>
  <si>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</si>
  <si>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</si>
  <si>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</si>
  <si>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</si>
  <si>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</si>
  <si>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</si>
  <si>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</si>
  <si>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</si>
  <si>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</si>
  <si>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</si>
  <si>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</si>
  <si>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</si>
  <si>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</si>
  <si>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</si>
  <si>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</si>
  <si>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</si>
  <si>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</si>
  <si>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</si>
  <si>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</si>
  <si>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</si>
  <si>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</si>
  <si>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</si>
  <si>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</si>
  <si>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</si>
  <si>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</si>
  <si>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</si>
  <si>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</si>
  <si>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</si>
  <si>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</si>
  <si>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</si>
  <si>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</si>
  <si>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</si>
  <si>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</si>
  <si>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</si>
  <si>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</si>
  <si>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</si>
  <si>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</si>
  <si>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</si>
  <si>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</si>
  <si>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</si>
  <si>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</si>
  <si>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</si>
  <si>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</si>
  <si>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</si>
  <si>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</si>
  <si>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</si>
  <si>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</si>
  <si>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</si>
  <si>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</si>
  <si>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</si>
  <si>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</si>
  <si>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</si>
  <si>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</si>
  <si>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</si>
  <si>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</si>
  <si>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</si>
  <si>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</si>
  <si>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</si>
  <si>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</si>
  <si>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</si>
  <si>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</si>
  <si>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</si>
  <si>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</si>
  <si>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</si>
  <si>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</si>
  <si>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</si>
  <si>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</si>
  <si>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</si>
  <si>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</si>
  <si>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</si>
  <si>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</si>
  <si>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</si>
  <si>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</si>
  <si>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</si>
  <si>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</si>
  <si>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</si>
  <si>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</si>
  <si>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</si>
  <si>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</si>
  <si>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</si>
  <si>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</si>
  <si>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</si>
  <si>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</si>
  <si>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</si>
  <si>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</si>
  <si>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</si>
  <si>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</si>
  <si>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</si>
  <si>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</si>
  <si>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</si>
  <si>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</si>
  <si>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</si>
  <si>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</si>
  <si>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</si>
  <si>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</si>
  <si>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</si>
  <si>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</si>
  <si>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</si>
  <si>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</si>
  <si>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</si>
  <si>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</si>
  <si>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</si>
  <si>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</si>
  <si>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</si>
  <si>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</si>
  <si>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</si>
  <si>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</si>
  <si>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</si>
  <si>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</si>
  <si>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</si>
  <si>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</si>
  <si>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</si>
  <si>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</si>
  <si>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</si>
  <si>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</si>
  <si>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</si>
  <si>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</si>
  <si>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</si>
  <si>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</si>
  <si>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</si>
  <si>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</si>
  <si>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</si>
  <si>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</si>
  <si>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</si>
  <si>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</si>
  <si>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</si>
  <si>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</si>
  <si>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</si>
  <si>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</si>
  <si>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</si>
  <si>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</si>
  <si>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</si>
  <si>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</si>
  <si>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</si>
  <si>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</si>
  <si>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</si>
  <si>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</si>
  <si>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</si>
  <si>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</si>
  <si>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</si>
  <si>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</si>
  <si>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</si>
  <si>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</si>
  <si>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</si>
  <si>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</si>
  <si>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</si>
  <si>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</si>
  <si>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</si>
  <si>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</si>
  <si>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</si>
  <si>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</si>
  <si>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</si>
  <si>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</si>
  <si>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</si>
  <si>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</si>
  <si>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</si>
  <si>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</si>
  <si>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</si>
  <si>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</si>
  <si>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</si>
  <si>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</si>
  <si>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</si>
  <si>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</si>
  <si>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</si>
  <si>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</si>
  <si>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</si>
  <si>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</si>
  <si>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</si>
  <si>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</si>
  <si>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</si>
  <si>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</si>
  <si>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</si>
  <si>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</si>
  <si>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</si>
  <si>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</si>
  <si>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</si>
  <si>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</si>
  <si>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</si>
  <si>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</si>
  <si>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</si>
  <si>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</si>
  <si>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</si>
  <si>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</si>
  <si>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</si>
  <si>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</si>
  <si>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</si>
  <si>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</si>
  <si>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</si>
  <si>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</si>
  <si>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</si>
  <si>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</si>
  <si>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</si>
  <si>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</si>
  <si>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</si>
  <si>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</si>
  <si>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</si>
  <si>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</si>
  <si>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</si>
  <si>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</si>
  <si>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</si>
  <si>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</si>
  <si>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</si>
  <si>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</si>
  <si>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</si>
  <si>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</si>
  <si>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</si>
  <si>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</si>
  <si>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</si>
  <si>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</si>
  <si>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</si>
  <si>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</si>
  <si>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</si>
  <si>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</si>
  <si>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</si>
  <si>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</si>
  <si>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</si>
  <si>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</si>
  <si>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</si>
  <si>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</si>
  <si>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</si>
  <si>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</si>
  <si>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</si>
  <si>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</si>
  <si>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</si>
  <si>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</si>
  <si>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</si>
  <si>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</si>
  <si>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</si>
  <si>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</si>
  <si>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</si>
  <si>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</si>
  <si>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</si>
  <si>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</si>
  <si>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</si>
  <si>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</si>
  <si>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</si>
  <si>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</si>
  <si>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</si>
  <si>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</si>
  <si>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</si>
  <si>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</si>
  <si>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</si>
  <si>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</si>
  <si>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</si>
  <si>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</si>
  <si>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</si>
  <si>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</si>
  <si>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</si>
  <si>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</si>
  <si>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</si>
  <si>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</si>
  <si>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</si>
  <si>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</si>
  <si>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</si>
  <si>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</si>
  <si>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</si>
  <si>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</si>
  <si>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</si>
  <si>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</si>
  <si>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</si>
  <si>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</si>
  <si>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</si>
  <si>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</si>
  <si>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</si>
  <si>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</si>
  <si>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</si>
  <si>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</si>
  <si>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</si>
  <si>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</si>
  <si>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</si>
  <si>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</si>
  <si>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</si>
  <si>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</si>
  <si>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</si>
  <si>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</si>
  <si>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</si>
  <si>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</si>
  <si>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</si>
  <si>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</si>
  <si>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</si>
  <si>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</si>
  <si>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</si>
  <si>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</si>
  <si>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</si>
  <si>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</si>
  <si>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</si>
  <si>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</si>
  <si>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</si>
  <si>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</si>
  <si>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</si>
  <si>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</si>
  <si>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</si>
  <si>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</si>
  <si>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</si>
  <si>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</si>
  <si>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</si>
  <si>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</si>
  <si>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</si>
  <si>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</si>
  <si>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</si>
  <si>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</si>
  <si>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</si>
  <si>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</si>
  <si>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</si>
  <si>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</si>
  <si>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</si>
  <si>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</si>
  <si>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</si>
  <si>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</si>
  <si>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</si>
  <si>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</si>
  <si>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</si>
  <si>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</si>
  <si>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</si>
  <si>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</si>
  <si>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</si>
  <si>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</si>
  <si>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</si>
  <si>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</si>
  <si>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</si>
  <si>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</si>
  <si>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</si>
  <si>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</si>
  <si>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</si>
  <si>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</si>
  <si>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</si>
  <si>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</si>
  <si>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</si>
  <si>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</si>
  <si>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</si>
  <si>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</si>
  <si>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</si>
  <si>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</si>
  <si>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</si>
  <si>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</si>
  <si>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</si>
  <si>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</si>
  <si>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</si>
  <si>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</si>
  <si>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</si>
  <si>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</si>
  <si>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</si>
  <si>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</si>
  <si>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</si>
  <si>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</si>
  <si>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</si>
  <si>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</si>
  <si>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</si>
  <si>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</si>
  <si>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</si>
  <si>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</si>
  <si>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</si>
  <si>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</si>
  <si>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</si>
  <si>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</si>
  <si>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</si>
  <si>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</si>
  <si>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</si>
  <si>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</si>
  <si>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</si>
  <si>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</si>
  <si>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</si>
  <si>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</si>
  <si>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</si>
  <si>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</si>
  <si>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</si>
  <si>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</si>
  <si>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</si>
  <si>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</si>
  <si>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</si>
  <si>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</si>
  <si>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</si>
  <si>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</si>
  <si>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</si>
  <si>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</si>
  <si>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</si>
  <si>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</si>
  <si>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</si>
  <si>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</si>
  <si>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</si>
  <si>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</si>
  <si>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</si>
  <si>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</si>
  <si>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</si>
  <si>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</si>
  <si>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</si>
  <si>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</si>
  <si>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</si>
  <si>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</si>
  <si>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</si>
  <si>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</si>
  <si>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</si>
  <si>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</si>
  <si>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</si>
  <si>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</si>
  <si>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</si>
  <si>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</si>
  <si>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</si>
  <si>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</si>
  <si>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</si>
  <si>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</si>
  <si>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</si>
  <si>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</si>
  <si>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</si>
  <si>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</si>
  <si>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</si>
  <si>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</si>
  <si>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</si>
  <si>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</si>
  <si>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</si>
  <si>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</si>
  <si>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</si>
  <si>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</si>
  <si>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</si>
  <si>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</si>
  <si>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</si>
  <si>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</si>
  <si>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</si>
  <si>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</si>
  <si>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</si>
  <si>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</si>
  <si>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</si>
  <si>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</si>
  <si>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</si>
  <si>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</si>
  <si>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</si>
  <si>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</si>
  <si>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</si>
  <si>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</si>
  <si>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</si>
  <si>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</si>
  <si>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</si>
  <si>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</si>
  <si>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</si>
  <si>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</si>
  <si>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</si>
  <si>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</si>
  <si>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</si>
  <si>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</si>
  <si>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</si>
  <si>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</si>
  <si>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</si>
  <si>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</si>
  <si>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</si>
  <si>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</si>
  <si>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</si>
  <si>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</si>
  <si>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</si>
  <si>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</si>
  <si>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</si>
  <si>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</si>
  <si>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</si>
  <si>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</si>
  <si>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</si>
  <si>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</si>
  <si>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</si>
  <si>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</si>
  <si>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</si>
  <si>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</si>
  <si>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</si>
  <si>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</si>
  <si>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</si>
  <si>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</si>
  <si>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</si>
  <si>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</si>
  <si>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</si>
  <si>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</si>
  <si>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</si>
  <si>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</si>
  <si>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</si>
  <si>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</si>
  <si>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</si>
  <si>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</si>
  <si>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</si>
  <si>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</si>
  <si>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</si>
  <si>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</si>
  <si>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</si>
  <si>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</si>
  <si>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</si>
  <si>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</si>
  <si>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</si>
  <si>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</si>
  <si>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</si>
  <si>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</si>
  <si>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</si>
  <si>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</si>
  <si>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</si>
  <si>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</si>
  <si>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</si>
  <si>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</si>
  <si>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</si>
  <si>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</si>
  <si>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</si>
  <si>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</si>
  <si>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</si>
  <si>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</si>
  <si>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</si>
  <si>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</si>
  <si>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</si>
  <si>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</si>
  <si>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</si>
  <si>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</si>
  <si>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</si>
  <si>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</si>
  <si>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</si>
  <si>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</si>
  <si>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</si>
  <si>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</si>
  <si>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</si>
  <si>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</si>
  <si>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</si>
  <si>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</si>
  <si>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</si>
  <si>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</si>
  <si>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</si>
  <si>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</si>
  <si>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</si>
  <si>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</si>
  <si>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</si>
  <si>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</si>
  <si>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</si>
  <si>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</si>
  <si>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</si>
  <si>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</si>
  <si>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</si>
  <si>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</si>
  <si>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</si>
  <si>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</si>
  <si>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</si>
  <si>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</si>
  <si>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</si>
  <si>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</si>
  <si>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</si>
  <si>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</si>
  <si>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</si>
  <si>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</si>
  <si>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</si>
  <si>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</si>
  <si>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</si>
  <si>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</si>
  <si>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</si>
  <si>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</si>
  <si>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</si>
  <si>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</si>
  <si>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</si>
  <si>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</si>
  <si>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</si>
  <si>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</si>
  <si>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</si>
  <si>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</si>
  <si>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</si>
  <si>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</si>
  <si>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</si>
  <si>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</si>
  <si>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</si>
  <si>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</si>
  <si>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</si>
  <si>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</si>
  <si>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</si>
  <si>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</si>
  <si>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</si>
  <si>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</si>
  <si>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</si>
  <si>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</si>
  <si>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</si>
  <si>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</si>
  <si>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</si>
  <si>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</si>
  <si>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</si>
  <si>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</si>
  <si>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</si>
  <si>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</si>
  <si>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</si>
  <si>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</si>
  <si>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</si>
  <si>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</si>
  <si>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</si>
  <si>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</si>
  <si>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</si>
  <si>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</si>
  <si>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</si>
  <si>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</si>
  <si>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</si>
  <si>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</si>
  <si>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</si>
  <si>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</si>
  <si>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</si>
  <si>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</si>
  <si>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</si>
  <si>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</si>
  <si>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</si>
  <si>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</si>
  <si>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</si>
  <si>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</si>
  <si>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</si>
  <si>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</si>
  <si>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</si>
  <si>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</si>
  <si>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</si>
  <si>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</si>
  <si>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</si>
  <si>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</si>
  <si>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</si>
  <si>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</si>
  <si>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</si>
  <si>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</si>
  <si>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</si>
  <si>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</si>
  <si>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</si>
  <si>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</si>
  <si>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</si>
  <si>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</si>
  <si>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</si>
  <si>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</si>
  <si>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</si>
  <si>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</si>
  <si>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</si>
  <si>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</si>
  <si>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</si>
  <si>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</si>
  <si>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</si>
  <si>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</si>
  <si>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</si>
  <si>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</si>
  <si>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</si>
  <si>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</si>
  <si>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</si>
  <si>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</si>
  <si>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</si>
  <si>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</si>
  <si>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</si>
  <si>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</si>
  <si>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</si>
  <si>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</si>
  <si>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</si>
  <si>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</si>
  <si>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</si>
  <si>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</si>
  <si>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</si>
  <si>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</si>
  <si>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</si>
  <si>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</si>
  <si>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</si>
  <si>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</si>
  <si>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</si>
  <si>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</si>
  <si>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</si>
  <si>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</si>
  <si>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</si>
  <si>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</si>
  <si>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</si>
  <si>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</si>
  <si>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</si>
  <si>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</si>
  <si>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</si>
  <si>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</si>
  <si>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</si>
  <si>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</si>
  <si>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</si>
  <si>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</si>
  <si>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</si>
  <si>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</si>
  <si>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</si>
  <si>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</si>
  <si>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</si>
  <si>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</si>
  <si>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</si>
  <si>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</si>
  <si>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</si>
  <si>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</si>
  <si>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</si>
  <si>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</si>
  <si>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</si>
  <si>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</si>
  <si>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</si>
  <si>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</si>
  <si>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</si>
  <si>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</si>
  <si>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</si>
  <si>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</si>
  <si>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</si>
  <si>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</si>
  <si>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</si>
  <si>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</si>
  <si>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</si>
  <si>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</si>
  <si>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</si>
  <si>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</si>
  <si>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</si>
  <si>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</si>
  <si>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</si>
  <si>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</si>
  <si>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</si>
  <si>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</si>
  <si>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</si>
  <si>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</si>
  <si>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</si>
  <si>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</si>
  <si>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</si>
  <si>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</si>
  <si>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</si>
  <si>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</si>
  <si>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</si>
  <si>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</si>
  <si>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</si>
  <si>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</si>
  <si>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</si>
  <si>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</si>
  <si>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</si>
  <si>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</si>
  <si>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</si>
  <si>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</si>
  <si>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</si>
  <si>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</si>
  <si>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</si>
  <si>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</si>
  <si>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</si>
  <si>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</si>
  <si>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</si>
  <si>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</si>
  <si>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</si>
  <si>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</si>
  <si>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</si>
  <si>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</si>
  <si>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</si>
  <si>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</si>
  <si>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</si>
  <si>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</si>
  <si>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</si>
  <si>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</si>
  <si>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</si>
  <si>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</si>
  <si>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</si>
  <si>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</si>
  <si>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</si>
  <si>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</si>
  <si>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</si>
  <si>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</si>
  <si>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</si>
  <si>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</si>
  <si>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</si>
  <si>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</si>
  <si>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</si>
  <si>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</si>
  <si>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</si>
  <si>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</si>
  <si>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</si>
  <si>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</si>
  <si>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</si>
  <si>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</si>
  <si>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</si>
  <si>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</si>
  <si>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</si>
  <si>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</si>
  <si>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</si>
  <si>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</si>
  <si>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</si>
  <si>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</si>
  <si>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</si>
  <si>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</si>
  <si>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</si>
  <si>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</si>
  <si>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</si>
  <si>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</si>
  <si>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</si>
  <si>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</si>
  <si>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</si>
  <si>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</si>
  <si>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</si>
  <si>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</si>
  <si>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</si>
  <si>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</si>
  <si>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</si>
  <si>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</si>
  <si>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</si>
  <si>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</si>
  <si>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</si>
  <si>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</si>
  <si>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</si>
  <si>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</si>
  <si>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</si>
  <si>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</si>
  <si>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</si>
  <si>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</si>
  <si>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</si>
  <si>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</si>
  <si>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</si>
  <si>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</si>
  <si>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</si>
  <si>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</si>
  <si>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</si>
  <si>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</si>
  <si>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</si>
  <si>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</si>
  <si>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</si>
  <si>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</si>
  <si>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</si>
  <si>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</si>
  <si>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</si>
  <si>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</si>
  <si>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</si>
  <si>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</si>
  <si>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</si>
  <si>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</si>
  <si>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</si>
  <si>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</si>
  <si>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</si>
  <si>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</si>
  <si>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</si>
  <si>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</si>
  <si>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</si>
  <si>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</si>
  <si>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</si>
  <si>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</si>
  <si>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</si>
  <si>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</si>
  <si>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</si>
  <si>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</si>
  <si>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</si>
  <si>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</si>
  <si>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</si>
  <si>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</si>
  <si>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</si>
  <si>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</si>
  <si>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</si>
  <si>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</si>
  <si>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</si>
  <si>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</si>
  <si>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</si>
  <si>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</si>
  <si>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</si>
  <si>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</si>
  <si>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</si>
  <si>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</si>
  <si>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</si>
  <si>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</si>
  <si>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</si>
  <si>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</si>
  <si>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</si>
  <si>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</si>
  <si>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</si>
  <si>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</si>
  <si>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</si>
  <si>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</si>
  <si>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</si>
  <si>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</si>
  <si>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</si>
  <si>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</si>
  <si>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</si>
  <si>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</si>
  <si>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</si>
  <si>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</si>
  <si>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</si>
  <si>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</si>
  <si>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</si>
  <si>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</si>
  <si>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</si>
  <si>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</si>
  <si>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</si>
  <si>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</si>
  <si>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</si>
  <si>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</si>
  <si>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</si>
  <si>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</si>
  <si>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</si>
  <si>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</si>
  <si>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</si>
  <si>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</si>
  <si>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</si>
  <si>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</si>
  <si>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</si>
  <si>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</si>
  <si>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</si>
  <si>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</si>
  <si>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</si>
  <si>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</si>
  <si>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</si>
  <si>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</si>
  <si>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</si>
  <si>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</si>
  <si>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</si>
  <si>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</si>
  <si>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</si>
  <si>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</si>
  <si>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</si>
  <si>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</si>
  <si>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</si>
  <si>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</si>
  <si>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</si>
  <si>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</si>
  <si>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</si>
  <si>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</si>
  <si>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</si>
  <si>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</si>
  <si>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</si>
  <si>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</si>
  <si>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</si>
  <si>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</si>
  <si>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</si>
  <si>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</si>
  <si>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</si>
  <si>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</si>
  <si>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</si>
  <si>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</si>
  <si>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</si>
  <si>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</si>
  <si>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</si>
  <si>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</si>
  <si>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</si>
  <si>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</si>
  <si>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</si>
  <si>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</si>
  <si>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</si>
  <si>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</si>
  <si>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</si>
  <si>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</si>
  <si>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</si>
  <si>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</si>
  <si>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</si>
  <si>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</si>
  <si>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</si>
  <si>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</si>
  <si>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</si>
  <si>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</si>
  <si>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</si>
  <si>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</si>
  <si>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</si>
  <si>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</si>
  <si>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</si>
  <si>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</si>
  <si>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</si>
  <si>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</si>
  <si>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</si>
  <si>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</si>
  <si>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</si>
  <si>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</si>
  <si>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</si>
  <si>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</si>
  <si>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</si>
  <si>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</si>
  <si>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</si>
  <si>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</si>
  <si>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</si>
  <si>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</si>
  <si>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</si>
  <si>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</si>
  <si>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</si>
  <si>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</si>
  <si>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</si>
  <si>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</si>
  <si>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</si>
  <si>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</si>
  <si>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</si>
  <si>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</si>
  <si>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</si>
  <si>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</si>
  <si>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</si>
  <si>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</si>
  <si>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</si>
  <si>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</si>
  <si>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</si>
  <si>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</si>
  <si>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</si>
  <si>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</si>
  <si>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</si>
  <si>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</si>
  <si>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</si>
  <si>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</si>
  <si>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</si>
  <si>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</si>
  <si>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</si>
  <si>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</si>
  <si>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</si>
  <si>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</si>
  <si>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</si>
  <si>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</si>
  <si>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</si>
  <si>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</si>
  <si>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</si>
  <si>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</si>
  <si>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</si>
  <si>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</si>
  <si>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</si>
  <si>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</si>
  <si>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</si>
  <si>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</si>
  <si>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</si>
  <si>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</si>
  <si>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</si>
  <si>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</si>
  <si>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</si>
  <si>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</si>
  <si>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</si>
  <si>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</si>
  <si>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</si>
  <si>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</si>
  <si>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</si>
  <si>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</si>
  <si>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</si>
  <si>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</si>
  <si>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</si>
  <si>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</si>
  <si>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</si>
  <si>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</si>
  <si>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</si>
  <si>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</si>
  <si>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</si>
  <si>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</si>
  <si>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</si>
  <si>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</si>
  <si>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</si>
  <si>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</si>
  <si>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</si>
  <si>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</si>
  <si>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</si>
  <si>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</si>
  <si>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</si>
  <si>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</si>
  <si>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</si>
  <si>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</si>
  <si>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</si>
  <si>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</si>
  <si>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</si>
  <si>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</si>
  <si>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</si>
  <si>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</si>
  <si>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</si>
  <si>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</si>
  <si>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</si>
  <si>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</si>
  <si>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</si>
  <si>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</si>
  <si>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</si>
  <si>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</si>
  <si>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</si>
  <si>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</si>
  <si>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</si>
  <si>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</si>
  <si>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</si>
  <si>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</si>
  <si>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</si>
  <si>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</si>
  <si>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</si>
  <si>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</si>
  <si>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</si>
  <si>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</si>
  <si>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</si>
  <si>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</si>
  <si>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</si>
  <si>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</si>
  <si>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</si>
  <si>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</si>
  <si>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</si>
  <si>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</si>
  <si>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</si>
  <si>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</si>
  <si>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</si>
  <si>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</si>
  <si>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</si>
  <si>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</si>
  <si>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</si>
  <si>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</si>
  <si>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</si>
  <si>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</si>
  <si>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</si>
  <si>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</si>
  <si>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</si>
  <si>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</si>
  <si>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</si>
  <si>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</si>
  <si>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</si>
  <si>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</si>
  <si>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</si>
  <si>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</si>
  <si>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</si>
  <si>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</si>
  <si>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</si>
  <si>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</si>
  <si>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</si>
  <si>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</si>
  <si>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</si>
  <si>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</si>
  <si>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</si>
  <si>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</si>
  <si>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</si>
  <si>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</si>
  <si>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</si>
  <si>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</si>
  <si>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</si>
  <si>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</si>
  <si>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</si>
  <si>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</si>
  <si>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</si>
  <si>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</si>
  <si>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</si>
  <si>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</si>
  <si>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</si>
  <si>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</si>
  <si>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</si>
  <si>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</si>
  <si>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</si>
  <si>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</si>
  <si>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</si>
  <si>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</si>
  <si>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</si>
  <si>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</si>
  <si>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</si>
  <si>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</si>
  <si>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</si>
  <si>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</si>
  <si>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</si>
  <si>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</si>
  <si>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</si>
  <si>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</si>
  <si>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</si>
  <si>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</si>
  <si>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</si>
  <si>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</si>
  <si>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</si>
  <si>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</si>
  <si>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</si>
  <si>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</si>
  <si>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</si>
  <si>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</si>
  <si>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</si>
  <si>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</si>
  <si>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</si>
  <si>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</si>
  <si>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</si>
  <si>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</si>
  <si>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</si>
  <si>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</si>
  <si>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</si>
  <si>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</si>
  <si>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</si>
  <si>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</si>
  <si>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</si>
  <si>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</si>
  <si>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</si>
  <si>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</si>
  <si>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</si>
  <si>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</si>
  <si>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</si>
  <si>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</si>
  <si>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</si>
  <si>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</si>
  <si>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</si>
  <si>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</si>
  <si>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</si>
  <si>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</si>
  <si>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</si>
  <si>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</si>
  <si>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</si>
  <si>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</si>
  <si>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</si>
  <si>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</si>
  <si>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</si>
  <si>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</si>
  <si>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</si>
  <si>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</si>
  <si>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</si>
  <si>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</si>
  <si>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</si>
  <si>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</si>
  <si>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</si>
  <si>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</si>
  <si>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</si>
  <si>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</si>
  <si>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</si>
  <si>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</si>
  <si>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</si>
  <si>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</si>
  <si>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</si>
  <si>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</si>
  <si>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</si>
  <si>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</si>
  <si>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</si>
  <si>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</si>
  <si>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</si>
  <si>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</si>
  <si>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</si>
  <si>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</si>
  <si>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</si>
  <si>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</si>
  <si>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</si>
  <si>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</si>
  <si>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</si>
  <si>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</si>
  <si>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</si>
  <si>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</si>
  <si>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</si>
  <si>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</si>
  <si>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</si>
  <si>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</si>
  <si>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</si>
  <si>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</si>
  <si>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</si>
  <si>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</si>
  <si>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</si>
  <si>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</si>
  <si>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</si>
  <si>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</si>
  <si>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</si>
  <si>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</si>
  <si>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</si>
  <si>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</si>
  <si>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</si>
  <si>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</si>
  <si>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</si>
  <si>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</si>
  <si>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</si>
  <si>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</si>
  <si>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</si>
  <si>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</si>
  <si>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</si>
  <si>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</si>
  <si>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</si>
  <si>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</si>
  <si>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</si>
  <si>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</si>
  <si>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</si>
  <si>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</si>
  <si>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</si>
  <si>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</si>
  <si>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</si>
  <si>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</si>
  <si>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</si>
  <si>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</si>
  <si>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</si>
  <si>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</si>
  <si>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</si>
  <si>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</si>
  <si>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</si>
  <si>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</si>
  <si>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</si>
  <si>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</si>
  <si>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</si>
  <si>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</si>
  <si>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</si>
  <si>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</si>
  <si>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</si>
  <si>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</si>
  <si>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</si>
  <si>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</si>
  <si>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</si>
  <si>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</si>
  <si>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</si>
  <si>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</si>
  <si>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</si>
  <si>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</si>
  <si>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</si>
  <si>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</si>
  <si>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</si>
  <si>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</si>
  <si>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</si>
  <si>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</si>
  <si>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</si>
  <si>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</si>
  <si>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</si>
  <si>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</si>
  <si>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</si>
  <si>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</si>
  <si>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</si>
  <si>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</si>
  <si>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</si>
  <si>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</si>
  <si>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</si>
  <si>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</si>
  <si>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</si>
  <si>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</si>
  <si>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</si>
  <si>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</si>
  <si>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</si>
  <si>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</si>
  <si>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</si>
  <si>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</si>
  <si>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</si>
  <si>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</si>
  <si>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</si>
  <si>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</si>
  <si>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</si>
  <si>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</si>
  <si>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</si>
  <si>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</si>
  <si>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</si>
  <si>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</si>
  <si>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</si>
  <si>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</si>
  <si>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</si>
  <si>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</si>
  <si>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</si>
  <si>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</si>
  <si>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</si>
  <si>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</si>
  <si>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</si>
  <si>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</si>
  <si>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</si>
  <si>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</si>
  <si>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</si>
  <si>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</si>
  <si>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</si>
  <si>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</si>
  <si>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</si>
  <si>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</si>
  <si>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</si>
  <si>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</si>
  <si>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</si>
  <si>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</si>
  <si>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</si>
  <si>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</si>
  <si>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</si>
  <si>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</si>
  <si>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</si>
  <si>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</si>
  <si>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</si>
  <si>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</si>
  <si>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</si>
  <si>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</si>
  <si>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</si>
  <si>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</si>
  <si>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</si>
  <si>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</si>
  <si>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</si>
  <si>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</si>
  <si>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</si>
  <si>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</si>
  <si>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</si>
  <si>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</si>
  <si>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</si>
  <si>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</si>
  <si>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</si>
  <si>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</si>
  <si>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</si>
  <si>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</si>
  <si>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</si>
  <si>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</si>
  <si>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</si>
  <si>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</si>
  <si>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</si>
  <si>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</si>
  <si>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</si>
  <si>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</si>
  <si>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</si>
  <si>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</si>
  <si>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</si>
  <si>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</si>
  <si>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</si>
  <si>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</si>
  <si>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</si>
  <si>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</si>
  <si>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</si>
  <si>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</si>
  <si>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</si>
  <si>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</si>
  <si>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</si>
  <si>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</si>
  <si>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</si>
  <si>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</si>
  <si>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</si>
  <si>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</si>
  <si>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</si>
  <si>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</si>
  <si>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</si>
  <si>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</si>
  <si>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</si>
  <si>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</si>
  <si>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</si>
  <si>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</si>
  <si>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</si>
  <si>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</si>
  <si>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</si>
  <si>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</si>
  <si>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</si>
  <si>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</si>
  <si>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</si>
  <si>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</si>
  <si>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</si>
  <si>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</si>
  <si>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</si>
  <si>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</si>
  <si>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</si>
  <si>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</si>
  <si>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</si>
  <si>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</si>
  <si>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</si>
  <si>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</si>
  <si>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</si>
  <si>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</si>
  <si>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</si>
  <si>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</si>
  <si>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</si>
  <si>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</si>
  <si>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</si>
  <si>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</si>
  <si>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</si>
  <si>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</si>
  <si>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</si>
  <si>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</si>
  <si>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</si>
  <si>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</si>
  <si>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</si>
  <si>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</si>
  <si>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</si>
  <si>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</si>
  <si>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</si>
  <si>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</si>
  <si>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</si>
  <si>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</si>
  <si>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</si>
  <si>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</si>
  <si>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</si>
  <si>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</si>
  <si>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</si>
  <si>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</si>
  <si>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</si>
  <si>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</si>
  <si>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</si>
  <si>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</si>
  <si>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</si>
  <si>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</si>
  <si>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</si>
  <si>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</si>
  <si>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</si>
  <si>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</si>
  <si>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</si>
  <si>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</si>
  <si>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</si>
  <si>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</si>
  <si>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</si>
  <si>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</si>
  <si>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</si>
  <si>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</si>
  <si>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</si>
  <si>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</si>
  <si>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</si>
  <si>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</si>
  <si>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</si>
  <si>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</si>
  <si>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</si>
  <si>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</si>
  <si>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</si>
  <si>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</si>
  <si>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</si>
  <si>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</si>
  <si>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</si>
  <si>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</si>
  <si>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</si>
  <si>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</si>
  <si>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</si>
  <si>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</si>
  <si>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</si>
  <si>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</si>
  <si>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</si>
  <si>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</si>
  <si>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</si>
  <si>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</si>
  <si>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</si>
  <si>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</si>
  <si>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</si>
  <si>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</si>
  <si>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</si>
  <si>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</si>
  <si>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</si>
  <si>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</si>
  <si>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</si>
  <si>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</si>
  <si>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</si>
  <si>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</si>
  <si>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</si>
  <si>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</si>
  <si>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</si>
  <si>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</si>
  <si>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</si>
  <si>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</si>
  <si>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</si>
  <si>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</si>
  <si>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</si>
  <si>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</si>
  <si>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</si>
  <si>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</si>
  <si>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</si>
  <si>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</si>
  <si>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</si>
  <si>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</si>
  <si>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</si>
  <si>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</si>
  <si>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</si>
  <si>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</si>
  <si>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</si>
  <si>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</si>
  <si>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</si>
  <si>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</si>
  <si>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</si>
  <si>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</si>
  <si>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</si>
  <si>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</si>
  <si>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</si>
  <si>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</si>
  <si>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</si>
  <si>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</si>
  <si>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</si>
  <si>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</si>
  <si>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</si>
  <si>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</si>
  <si>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</si>
  <si>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</si>
  <si>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</si>
  <si>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</si>
  <si>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</si>
  <si>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</si>
  <si>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</si>
  <si>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</si>
  <si>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</si>
  <si>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</si>
  <si>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</si>
  <si>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</si>
  <si>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</si>
  <si>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</si>
  <si>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</si>
  <si>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</si>
  <si>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</si>
  <si>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</si>
  <si>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</si>
  <si>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</si>
  <si>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</si>
  <si>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</si>
  <si>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</si>
  <si>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</si>
  <si>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</si>
  <si>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</si>
  <si>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</si>
  <si>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</si>
  <si>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</si>
  <si>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</si>
  <si>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</si>
  <si>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</si>
  <si>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</si>
  <si>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</si>
  <si>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</si>
  <si>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</si>
  <si>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</si>
  <si>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</si>
  <si>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</si>
  <si>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</si>
  <si>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</si>
  <si>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</si>
  <si>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</si>
  <si>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</si>
  <si>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</si>
  <si>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</si>
  <si>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</si>
  <si>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</si>
  <si>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</si>
  <si>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</si>
  <si>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</si>
  <si>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</si>
  <si>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</si>
  <si>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</si>
  <si>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</si>
  <si>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</si>
  <si>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</si>
  <si>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</si>
  <si>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</si>
  <si>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</si>
  <si>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</si>
  <si>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</si>
  <si>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</si>
  <si>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</si>
  <si>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</si>
  <si>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</si>
  <si>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</si>
  <si>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</si>
  <si>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</si>
  <si>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</si>
  <si>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</si>
  <si>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</si>
  <si>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</si>
  <si>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</si>
  <si>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</si>
  <si>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</si>
  <si>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</si>
  <si>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</si>
  <si>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</si>
  <si>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</si>
  <si>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</si>
  <si>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</si>
  <si>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</si>
  <si>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</si>
  <si>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</si>
  <si>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</si>
  <si>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</si>
  <si>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</si>
  <si>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</si>
  <si>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</si>
  <si>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</si>
  <si>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</si>
  <si>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</si>
  <si>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</si>
  <si>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</si>
  <si>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</si>
  <si>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</si>
  <si>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</si>
  <si>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</si>
  <si>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</si>
  <si>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</si>
  <si>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</si>
  <si>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</si>
  <si>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</si>
  <si>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</si>
  <si>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</si>
  <si>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</si>
  <si>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</si>
  <si>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</si>
  <si>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</si>
  <si>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</si>
  <si>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</si>
  <si>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</si>
  <si>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</si>
  <si>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</si>
  <si>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</si>
  <si>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</si>
  <si>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</si>
  <si>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</si>
  <si>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</si>
  <si>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</si>
  <si>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</si>
  <si>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</si>
  <si>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</si>
  <si>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</si>
  <si>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</si>
  <si>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</si>
  <si>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</si>
  <si>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</si>
  <si>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</si>
  <si>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</si>
  <si>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</si>
  <si>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</si>
  <si>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</si>
  <si>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</si>
  <si>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</si>
  <si>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</si>
  <si>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</si>
  <si>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</si>
  <si>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</si>
  <si>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</si>
  <si>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</si>
  <si>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</si>
  <si>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</si>
  <si>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</si>
  <si>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</si>
  <si>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</si>
  <si>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</si>
  <si>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</si>
  <si>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</si>
  <si>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</si>
  <si>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</si>
  <si>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</si>
  <si>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</si>
  <si>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</si>
  <si>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</si>
  <si>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</si>
  <si>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</si>
  <si>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</si>
  <si>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</si>
  <si>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</si>
  <si>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</si>
  <si>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</si>
  <si>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</si>
  <si>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</si>
  <si>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</si>
  <si>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</si>
  <si>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</si>
  <si>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</si>
  <si>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</si>
  <si>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</si>
  <si>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</si>
  <si>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</si>
  <si>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</si>
  <si>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</si>
  <si>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</si>
  <si>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</si>
  <si>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</si>
  <si>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</si>
  <si>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</si>
  <si>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</si>
  <si>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</si>
  <si>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</si>
  <si>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</si>
  <si>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</si>
  <si>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</si>
  <si>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</si>
  <si>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</si>
  <si>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</si>
  <si>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</si>
  <si>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</si>
  <si>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</si>
  <si>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</si>
  <si>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</si>
  <si>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</si>
  <si>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</si>
  <si>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</si>
  <si>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</si>
  <si>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</si>
  <si>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</si>
  <si>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</si>
  <si>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</si>
  <si>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</si>
  <si>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</si>
  <si>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</si>
  <si>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</si>
  <si>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</si>
  <si>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</si>
  <si>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</si>
  <si>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</si>
  <si>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</si>
  <si>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</si>
  <si>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</si>
  <si>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</si>
  <si>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</si>
  <si>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</si>
  <si>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</si>
  <si>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</si>
  <si>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</si>
  <si>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</si>
  <si>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</si>
  <si>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</si>
  <si>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</si>
  <si>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</si>
  <si>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</si>
  <si>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</si>
  <si>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</si>
  <si>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</si>
  <si>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</si>
  <si>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</si>
  <si>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</si>
  <si>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</si>
  <si>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</si>
  <si>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</si>
  <si>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</si>
  <si>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</si>
  <si>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</si>
  <si>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</si>
  <si>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</si>
  <si>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</si>
  <si>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</si>
  <si>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</si>
  <si>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</si>
  <si>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</si>
  <si>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</si>
  <si>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</si>
  <si>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</si>
  <si>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</si>
  <si>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</si>
  <si>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</si>
  <si>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</si>
  <si>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</si>
  <si>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</si>
  <si>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</si>
  <si>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</si>
  <si>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</si>
  <si>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</si>
  <si>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</si>
  <si>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</si>
  <si>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</si>
  <si>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</si>
  <si>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</si>
  <si>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</si>
  <si>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</si>
  <si>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</si>
  <si>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</si>
  <si>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</si>
  <si>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</si>
  <si>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</si>
  <si>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</si>
  <si>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</si>
  <si>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</si>
  <si>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</si>
  <si>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</si>
  <si>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</si>
  <si>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</si>
  <si>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</si>
  <si>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</si>
  <si>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</si>
  <si>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</si>
  <si>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</si>
  <si>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</si>
  <si>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</si>
  <si>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</si>
  <si>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</si>
  <si>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</si>
  <si>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</si>
  <si>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</si>
  <si>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</si>
  <si>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</si>
  <si>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</si>
  <si>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</si>
  <si>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</si>
  <si>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</si>
  <si>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</si>
  <si>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</si>
  <si>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</si>
  <si>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</si>
  <si>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</si>
  <si>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</si>
  <si>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</si>
  <si>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</si>
  <si>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</si>
  <si>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</si>
  <si>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</si>
  <si>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</si>
  <si>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</si>
  <si>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</si>
  <si>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</si>
  <si>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</si>
  <si>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</si>
  <si>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</si>
  <si>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</si>
  <si>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</si>
  <si>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</si>
  <si>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</si>
  <si>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</si>
  <si>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</si>
  <si>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</si>
  <si>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</si>
  <si>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</si>
  <si>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</si>
  <si>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</si>
  <si>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</si>
  <si>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</si>
  <si>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</si>
  <si>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</si>
  <si>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</si>
  <si>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</si>
  <si>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</si>
  <si>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</si>
  <si>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</si>
  <si>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</si>
  <si>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</si>
  <si>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</si>
  <si>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</si>
  <si>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</si>
  <si>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</si>
  <si>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</si>
  <si>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</si>
  <si>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</si>
  <si>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</si>
  <si>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</si>
  <si>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</si>
  <si>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</si>
  <si>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</si>
  <si>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</si>
  <si>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</si>
  <si>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</si>
  <si>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</si>
  <si>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</si>
  <si>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</si>
  <si>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</si>
  <si>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</si>
  <si>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</si>
  <si>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</si>
  <si>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</si>
  <si>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</si>
  <si>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</si>
  <si>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</si>
  <si>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</si>
  <si>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</si>
  <si>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</si>
  <si>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</si>
  <si>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</si>
  <si>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</si>
  <si>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</si>
  <si>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</si>
  <si>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</si>
  <si>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</si>
  <si>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</si>
  <si>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</si>
  <si>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</si>
  <si>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</si>
  <si>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</si>
  <si>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</si>
  <si>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</si>
  <si>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</si>
  <si>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</si>
  <si>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</si>
  <si>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</si>
  <si>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</si>
  <si>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</si>
  <si>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</si>
  <si>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</si>
  <si>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</si>
  <si>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</si>
  <si>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</si>
  <si>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</si>
  <si>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</si>
  <si>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</si>
  <si>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</si>
  <si>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</si>
  <si>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</si>
  <si>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</si>
  <si>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</si>
  <si>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</si>
  <si>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</si>
  <si>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</si>
  <si>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</si>
  <si>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</si>
  <si>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</si>
  <si>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</si>
  <si>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</si>
  <si>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</si>
  <si>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</si>
  <si>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</si>
  <si>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</si>
  <si>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</si>
  <si>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</si>
  <si>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</si>
  <si>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</si>
  <si>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</si>
  <si>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</si>
  <si>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</si>
  <si>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</si>
  <si>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</si>
  <si>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</si>
  <si>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</si>
  <si>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</si>
  <si>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</si>
  <si>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</si>
  <si>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</si>
  <si>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</si>
  <si>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</si>
  <si>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</si>
  <si>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</si>
  <si>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</si>
  <si>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</si>
  <si>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</si>
  <si>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</si>
  <si>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</si>
  <si>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</si>
  <si>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</si>
  <si>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</si>
  <si>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</si>
  <si>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</si>
  <si>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</si>
  <si>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</si>
  <si>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</si>
  <si>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</si>
  <si>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</si>
  <si>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</si>
  <si>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</si>
  <si>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</si>
  <si>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</si>
  <si>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</si>
  <si>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</si>
  <si>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</si>
  <si>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</si>
  <si>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</si>
  <si>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</si>
  <si>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</si>
  <si>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</si>
  <si>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</si>
  <si>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</si>
  <si>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</si>
  <si>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</si>
  <si>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</si>
  <si>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</si>
  <si>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</si>
  <si>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</si>
  <si>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</si>
  <si>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</si>
  <si>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</si>
  <si>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</si>
  <si>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</si>
  <si>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</si>
  <si>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</si>
  <si>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</si>
  <si>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</si>
  <si>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</si>
  <si>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</si>
  <si>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</si>
  <si>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</si>
  <si>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</si>
  <si>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</si>
  <si>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</si>
  <si>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</si>
  <si>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</si>
  <si>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</si>
  <si>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</si>
  <si>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</si>
  <si>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</si>
  <si>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</si>
  <si>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</si>
  <si>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</si>
  <si>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</si>
  <si>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</si>
  <si>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</si>
  <si>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</si>
  <si>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</si>
  <si>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</si>
  <si>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</si>
  <si>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</si>
  <si>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</si>
  <si>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</si>
  <si>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</si>
  <si>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</si>
  <si>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</si>
  <si>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</si>
  <si>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</si>
  <si>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</si>
  <si>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</si>
  <si>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</si>
  <si>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</si>
  <si>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</si>
  <si>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</si>
  <si>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</si>
  <si>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</si>
  <si>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</si>
  <si>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</si>
  <si>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</si>
  <si>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</si>
  <si>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</si>
  <si>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</si>
  <si>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</si>
  <si>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</si>
  <si>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</si>
  <si>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</si>
  <si>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</si>
  <si>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</si>
  <si>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</si>
  <si>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</si>
  <si>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</si>
  <si>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</si>
  <si>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</si>
  <si>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</si>
  <si>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</si>
  <si>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</si>
  <si>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</si>
  <si>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</si>
  <si>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</si>
  <si>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</si>
  <si>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</si>
  <si>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</si>
  <si>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</si>
  <si>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</si>
  <si>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</si>
  <si>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</si>
  <si>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</si>
  <si>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</si>
  <si>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</si>
  <si>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</si>
  <si>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</si>
  <si>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</si>
  <si>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</si>
  <si>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</si>
  <si>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</si>
  <si>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</si>
  <si>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</si>
  <si>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</si>
  <si>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</si>
  <si>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</si>
  <si>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</si>
  <si>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</si>
  <si>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</si>
  <si>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</si>
  <si>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</si>
  <si>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</si>
  <si>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</si>
  <si>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</si>
  <si>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</si>
  <si>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</si>
  <si>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</si>
  <si>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</si>
  <si>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</si>
  <si>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</si>
  <si>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</si>
  <si>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</si>
  <si>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</si>
  <si>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</si>
  <si>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</si>
  <si>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</si>
  <si>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</si>
  <si>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</si>
  <si>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</si>
  <si>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</si>
  <si>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</si>
  <si>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</si>
  <si>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</si>
  <si>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</si>
  <si>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</si>
  <si>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</si>
  <si>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</si>
  <si>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</si>
  <si>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</si>
  <si>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</si>
  <si>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</si>
  <si>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</si>
  <si>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</si>
  <si>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</si>
  <si>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</si>
  <si>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</si>
  <si>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</si>
  <si>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</si>
  <si>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</si>
  <si>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</si>
  <si>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</si>
  <si>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</si>
  <si>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</si>
  <si>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</si>
  <si>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</si>
  <si>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</si>
  <si>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</si>
  <si>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</si>
  <si>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</si>
  <si>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</si>
  <si>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</si>
  <si>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</si>
  <si>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</si>
  <si>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</si>
  <si>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</si>
  <si>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</si>
  <si>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</si>
  <si>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</si>
  <si>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</si>
  <si>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</si>
  <si>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</si>
  <si>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</si>
  <si>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</si>
  <si>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</si>
  <si>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</si>
  <si>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</si>
  <si>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</si>
  <si>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</si>
  <si>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</si>
  <si>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</si>
  <si>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</si>
  <si>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</si>
  <si>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</si>
  <si>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</si>
  <si>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</si>
  <si>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</si>
  <si>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</si>
  <si>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</si>
  <si>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</si>
  <si>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</si>
  <si>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</si>
  <si>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</si>
  <si>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</si>
  <si>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</si>
  <si>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</si>
  <si>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</si>
  <si>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</si>
  <si>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</si>
  <si>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</si>
  <si>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</si>
  <si>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</si>
  <si>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</si>
  <si>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</si>
  <si>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</si>
  <si>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</si>
  <si>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</si>
  <si>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</si>
  <si>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</si>
  <si>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</si>
  <si>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</si>
  <si>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</si>
  <si>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</si>
  <si>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</si>
  <si>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</si>
  <si>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</si>
  <si>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</si>
  <si>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</si>
  <si>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</si>
  <si>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</si>
  <si>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</si>
  <si>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</si>
  <si>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</si>
  <si>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</si>
  <si>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</si>
  <si>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</si>
  <si>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</si>
  <si>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</si>
  <si>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</si>
  <si>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</si>
  <si>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</si>
  <si>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</si>
  <si>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</si>
  <si>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</si>
  <si>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</si>
  <si>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</si>
  <si>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</si>
  <si>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</si>
  <si>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</si>
  <si>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</si>
  <si>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</si>
  <si>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</si>
  <si>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</si>
  <si>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</si>
  <si>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</si>
  <si>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</si>
  <si>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</si>
  <si>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</si>
  <si>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</si>
  <si>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</si>
  <si>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</si>
  <si>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</si>
  <si>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</si>
  <si>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</si>
  <si>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</si>
  <si>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</si>
  <si>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</si>
  <si>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</si>
  <si>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</si>
  <si>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</si>
  <si>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</si>
  <si>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</si>
  <si>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</si>
  <si>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</si>
  <si>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</si>
  <si>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</si>
  <si>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</si>
  <si>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</si>
  <si>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</si>
  <si>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</si>
  <si>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</si>
  <si>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</si>
  <si>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</si>
  <si>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</si>
  <si>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</si>
  <si>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</si>
  <si>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</si>
  <si>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</si>
  <si>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</si>
  <si>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</si>
  <si>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</si>
  <si>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</si>
  <si>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</si>
  <si>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</si>
  <si>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</si>
  <si>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</si>
  <si>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</si>
  <si>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</si>
  <si>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</si>
  <si>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</si>
  <si>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</si>
  <si>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</si>
  <si>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</si>
  <si>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</si>
  <si>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</si>
  <si>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</si>
  <si>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</si>
  <si>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</si>
  <si>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</si>
  <si>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</si>
  <si>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</si>
  <si>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</si>
  <si>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</si>
  <si>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</si>
  <si>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</si>
  <si>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</si>
  <si>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</si>
  <si>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</si>
  <si>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</si>
  <si>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</si>
  <si>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</si>
  <si>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</si>
  <si>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</si>
  <si>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</si>
  <si>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</si>
  <si>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</si>
  <si>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</si>
  <si>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</si>
  <si>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</si>
  <si>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</si>
  <si>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</si>
  <si>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</si>
  <si>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</si>
  <si>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</si>
  <si>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</si>
  <si>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</si>
  <si>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</si>
  <si>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</si>
  <si>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</si>
  <si>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</si>
  <si>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</si>
  <si>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</si>
  <si>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</si>
  <si>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</si>
  <si>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</si>
  <si>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</si>
  <si>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</si>
  <si>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</si>
  <si>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</si>
  <si>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</si>
  <si>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</si>
  <si>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</si>
  <si>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</si>
  <si>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</si>
  <si>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</si>
  <si>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</si>
  <si>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</si>
  <si>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</si>
  <si>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</si>
  <si>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</si>
  <si>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</si>
  <si>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</si>
  <si>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</si>
  <si>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</si>
  <si>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</si>
  <si>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</si>
  <si>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</si>
  <si>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</si>
  <si>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</si>
  <si>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</si>
  <si>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</si>
  <si>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</si>
  <si>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</si>
  <si>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</si>
  <si>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</si>
  <si>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</si>
  <si>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</si>
  <si>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</si>
  <si>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</si>
  <si>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</si>
  <si>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</si>
  <si>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</si>
  <si>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</si>
  <si>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</si>
  <si>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</si>
  <si>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</si>
  <si>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</si>
  <si>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</si>
  <si>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</si>
  <si>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</si>
  <si>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</si>
  <si>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</si>
  <si>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</si>
  <si>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</si>
  <si>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</si>
  <si>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</si>
  <si>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</si>
  <si>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</si>
  <si>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</si>
  <si>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</si>
  <si>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</si>
  <si>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</si>
  <si>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</si>
  <si>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</si>
  <si>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</si>
  <si>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</si>
  <si>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</si>
  <si>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</si>
  <si>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</si>
  <si>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</si>
  <si>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</si>
  <si>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</si>
  <si>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</si>
  <si>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</si>
  <si>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</si>
  <si>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</si>
  <si>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</si>
  <si>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</si>
  <si>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</si>
  <si>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</si>
  <si>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</si>
  <si>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</si>
  <si>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</si>
  <si>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</si>
  <si>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</si>
  <si>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</si>
  <si>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</si>
  <si>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</si>
  <si>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</si>
  <si>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</si>
  <si>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</si>
  <si>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</si>
  <si>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</si>
  <si>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</si>
  <si>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</si>
  <si>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</si>
  <si>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</si>
  <si>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</si>
  <si>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</si>
  <si>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</si>
  <si>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</si>
  <si>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</si>
  <si>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</si>
  <si>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</si>
  <si>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</si>
  <si>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</si>
  <si>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</si>
  <si>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</si>
  <si>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</si>
  <si>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</si>
  <si>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</si>
  <si>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</si>
  <si>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</si>
  <si>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</si>
  <si>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</si>
  <si>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</si>
  <si>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</si>
  <si>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</si>
  <si>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</si>
  <si>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</si>
  <si>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</si>
  <si>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</si>
  <si>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</si>
  <si>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</si>
  <si>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</si>
  <si>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</si>
  <si>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</si>
  <si>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</si>
  <si>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</si>
  <si>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</si>
  <si>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</si>
  <si>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</si>
  <si>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</si>
  <si>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</si>
  <si>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</si>
  <si>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</si>
  <si>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</si>
  <si>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</si>
  <si>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</si>
  <si>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</si>
  <si>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</si>
  <si>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</si>
  <si>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</si>
  <si>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</si>
  <si>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</si>
  <si>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</si>
  <si>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</si>
  <si>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</si>
  <si>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</si>
  <si>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</si>
  <si>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</si>
  <si>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</si>
  <si>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</si>
  <si>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</si>
  <si>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</si>
  <si>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</si>
  <si>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</si>
  <si>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</si>
  <si>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</si>
  <si>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</si>
  <si>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</si>
  <si>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</si>
  <si>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</si>
  <si>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</si>
  <si>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</si>
  <si>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</si>
  <si>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</si>
  <si>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</si>
  <si>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</si>
  <si>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</si>
  <si>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</si>
  <si>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</si>
  <si>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</si>
  <si>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</si>
  <si>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</si>
  <si>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</si>
  <si>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</si>
  <si>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</si>
  <si>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</si>
  <si>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</si>
  <si>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</si>
  <si>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</si>
  <si>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</si>
  <si>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</si>
  <si>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</si>
  <si>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</si>
  <si>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</si>
  <si>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</si>
  <si>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</si>
  <si>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</si>
  <si>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</si>
  <si>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</si>
  <si>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</si>
  <si>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</si>
  <si>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</si>
  <si>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</si>
  <si>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</si>
  <si>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</si>
  <si>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</si>
  <si>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</si>
  <si>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</si>
  <si>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</si>
  <si>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</si>
  <si>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</si>
  <si>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</si>
  <si>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</si>
  <si>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</si>
  <si>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</si>
  <si>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</si>
  <si>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</si>
  <si>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</si>
  <si>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</si>
  <si>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</si>
  <si>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</si>
  <si>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</si>
  <si>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</si>
  <si>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</si>
  <si>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</si>
  <si>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</si>
  <si>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</si>
  <si>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</si>
  <si>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</si>
  <si>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</si>
  <si>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</si>
  <si>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</si>
  <si>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</si>
  <si>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</si>
  <si>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</si>
  <si>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</si>
  <si>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</si>
  <si>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</si>
  <si>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</si>
  <si>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</si>
  <si>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</si>
  <si>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</si>
  <si>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</si>
  <si>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</si>
  <si>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</si>
  <si>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</si>
  <si>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</si>
  <si>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</si>
  <si>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</si>
  <si>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</si>
  <si>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</si>
  <si>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</si>
  <si>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</si>
  <si>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</si>
  <si>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</si>
  <si>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</si>
  <si>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</si>
  <si>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</si>
  <si>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</si>
  <si>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</si>
  <si>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</si>
  <si>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</si>
  <si>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</si>
  <si>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</si>
  <si>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</si>
  <si>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</si>
  <si>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</si>
  <si>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</si>
  <si>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</si>
  <si>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</si>
  <si>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</si>
  <si>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</si>
  <si>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</si>
  <si>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</si>
  <si>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</si>
  <si>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</si>
  <si>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</si>
  <si>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</si>
  <si>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</si>
  <si>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</si>
  <si>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</si>
  <si>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</si>
  <si>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</si>
  <si>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</si>
  <si>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</si>
  <si>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</si>
  <si>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</si>
  <si>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</si>
  <si>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</si>
  <si>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</si>
  <si>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</si>
  <si>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</si>
  <si>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</si>
  <si>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</si>
  <si>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</si>
  <si>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</si>
  <si>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</si>
  <si>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</si>
  <si>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</si>
  <si>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</si>
  <si>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</si>
  <si>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</si>
  <si>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</si>
  <si>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</si>
  <si>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</si>
  <si>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</si>
  <si>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</si>
  <si>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</si>
  <si>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</si>
  <si>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</si>
  <si>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</si>
  <si>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</si>
  <si>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</si>
  <si>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</si>
  <si>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</si>
  <si>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</si>
  <si>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</si>
  <si>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</si>
  <si>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</si>
  <si>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</si>
  <si>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</si>
  <si>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</si>
  <si>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</si>
  <si>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</si>
  <si>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</si>
  <si>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</si>
  <si>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</si>
  <si>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</si>
  <si>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</si>
  <si>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</si>
  <si>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</si>
  <si>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</si>
  <si>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</si>
  <si>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</si>
  <si>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</si>
  <si>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</si>
  <si>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</si>
  <si>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</si>
  <si>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</si>
  <si>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</si>
  <si>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</si>
  <si>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</si>
  <si>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</si>
  <si>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</si>
  <si>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</si>
  <si>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</si>
  <si>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</si>
  <si>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</si>
  <si>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</si>
  <si>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</si>
  <si>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</si>
  <si>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</si>
  <si>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</si>
  <si>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</si>
  <si>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</si>
  <si>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</si>
  <si>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</si>
  <si>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</si>
  <si>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</si>
  <si>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</si>
  <si>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</si>
  <si>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</si>
  <si>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</si>
  <si>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</si>
  <si>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</si>
  <si>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</si>
  <si>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</si>
  <si>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</si>
  <si>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</si>
  <si>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</si>
  <si>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</si>
  <si>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</si>
  <si>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</si>
  <si>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</si>
  <si>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</si>
  <si>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</si>
  <si>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</si>
  <si>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</si>
  <si>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</si>
  <si>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</si>
  <si>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</si>
  <si>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</si>
  <si>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</si>
  <si>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</si>
  <si>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</si>
  <si>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</si>
  <si>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</si>
  <si>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</si>
  <si>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</si>
  <si>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</si>
  <si>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</si>
  <si>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</si>
  <si>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</si>
  <si>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</si>
  <si>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</si>
  <si>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</si>
  <si>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</si>
  <si>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</si>
  <si>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</si>
  <si>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</si>
  <si>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</si>
  <si>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</si>
  <si>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</si>
  <si>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</si>
  <si>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</si>
  <si>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</si>
  <si>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</si>
  <si>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</si>
  <si>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</si>
  <si>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</si>
  <si>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</si>
  <si>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</si>
  <si>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</si>
  <si>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</si>
  <si>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</si>
  <si>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</si>
  <si>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</si>
  <si>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</si>
  <si>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</si>
  <si>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</si>
  <si>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</si>
  <si>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</si>
  <si>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</si>
  <si>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</si>
  <si>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</si>
  <si>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</si>
  <si>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</si>
  <si>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</si>
  <si>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</si>
  <si>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</si>
  <si>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</si>
  <si>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</si>
  <si>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</si>
  <si>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</si>
  <si>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</si>
  <si>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</si>
  <si>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</si>
  <si>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</si>
  <si>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</si>
  <si>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</si>
  <si>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</si>
  <si>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</si>
  <si>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</si>
  <si>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</si>
  <si>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</si>
  <si>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</si>
  <si>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</si>
  <si>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</si>
  <si>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</si>
  <si>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</si>
  <si>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</si>
  <si>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</si>
  <si>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</si>
  <si>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</si>
  <si>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</si>
  <si>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</si>
  <si>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</si>
  <si>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</si>
  <si>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</si>
  <si>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</si>
  <si>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</si>
  <si>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</si>
  <si>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</si>
  <si>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</si>
  <si>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</si>
  <si>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</si>
  <si>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</si>
  <si>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</si>
  <si>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</si>
  <si>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</si>
  <si>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</si>
  <si>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</si>
  <si>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</si>
  <si>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</si>
  <si>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</si>
  <si>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</si>
  <si>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</si>
  <si>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</si>
  <si>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</si>
  <si>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</si>
  <si>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</si>
  <si>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</si>
  <si>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</si>
  <si>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</si>
  <si>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</si>
  <si>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</si>
  <si>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</si>
  <si>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</si>
  <si>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</si>
  <si>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</si>
  <si>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</si>
  <si>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</si>
  <si>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</si>
  <si>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</si>
  <si>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</si>
  <si>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</si>
  <si>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</si>
  <si>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</si>
  <si>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</si>
  <si>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</si>
  <si>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</si>
  <si>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</si>
  <si>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</si>
  <si>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</si>
  <si>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</si>
  <si>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</si>
  <si>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</si>
  <si>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</si>
  <si>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</si>
  <si>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</si>
  <si>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</si>
  <si>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</si>
  <si>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</si>
  <si>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</si>
  <si>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</si>
  <si>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</si>
  <si>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</si>
  <si>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</si>
  <si>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</si>
  <si>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</si>
  <si>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</si>
  <si>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</si>
  <si>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</si>
  <si>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</si>
  <si>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</si>
  <si>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</si>
  <si>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</si>
  <si>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</si>
  <si>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</si>
  <si>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</si>
  <si>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</si>
  <si>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</si>
  <si>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</si>
  <si>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</si>
  <si>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</si>
  <si>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</si>
  <si>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</si>
  <si>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</si>
  <si>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</si>
  <si>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</si>
  <si>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</si>
  <si>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</si>
  <si>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</si>
  <si>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</si>
  <si>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</si>
  <si>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</si>
  <si>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</si>
  <si>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</si>
  <si>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</si>
  <si>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</si>
  <si>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</si>
  <si>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</si>
  <si>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</si>
  <si>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</si>
  <si>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</si>
  <si>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</si>
  <si>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</si>
  <si>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</si>
  <si>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</si>
  <si>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</si>
  <si>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</si>
  <si>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</si>
  <si>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</si>
  <si>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</si>
  <si>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</si>
  <si>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</si>
  <si>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</si>
  <si>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</si>
  <si>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</si>
  <si>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</si>
  <si>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</si>
  <si>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</si>
  <si>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</si>
  <si>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</si>
  <si>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</si>
  <si>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</si>
  <si>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</si>
  <si>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</si>
  <si>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</si>
  <si>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</si>
  <si>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</si>
  <si>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</si>
  <si>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</si>
  <si>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</si>
  <si>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</si>
  <si>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</si>
  <si>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</si>
  <si>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</si>
  <si>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</si>
  <si>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</si>
  <si>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</si>
  <si>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</si>
  <si>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</si>
  <si>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</si>
  <si>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</si>
  <si>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</si>
  <si>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</si>
  <si>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</si>
  <si>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</si>
  <si>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</si>
  <si>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</si>
  <si>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</si>
  <si>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</si>
  <si>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</si>
  <si>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</si>
  <si>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</si>
  <si>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</si>
  <si>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</si>
  <si>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</si>
  <si>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</si>
  <si>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</si>
  <si>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</si>
  <si>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</si>
  <si>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</si>
  <si>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</si>
  <si>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</si>
  <si>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</si>
  <si>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</si>
  <si>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</si>
  <si>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</si>
  <si>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</si>
  <si>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</si>
  <si>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</si>
  <si>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</si>
  <si>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</si>
  <si>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</si>
  <si>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</si>
  <si>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</si>
  <si>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</si>
  <si>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</si>
  <si>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</si>
  <si>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</si>
  <si>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</si>
  <si>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</si>
  <si>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</si>
  <si>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</si>
  <si>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</si>
  <si>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</si>
  <si>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</si>
  <si>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</si>
  <si>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</si>
  <si>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</si>
  <si>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</si>
  <si>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</si>
  <si>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</si>
  <si>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</si>
  <si>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</si>
  <si>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</si>
  <si>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</si>
  <si>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</si>
  <si>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</si>
  <si>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</si>
  <si>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</si>
  <si>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</si>
  <si>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</si>
  <si>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</si>
  <si>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</si>
  <si>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</si>
  <si>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</si>
  <si>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</si>
  <si>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</si>
  <si>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</si>
  <si>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</si>
  <si>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</si>
  <si>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</si>
  <si>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</si>
  <si>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</si>
  <si>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</si>
  <si>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</si>
  <si>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</si>
  <si>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</si>
  <si>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</si>
  <si>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</si>
  <si>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</si>
  <si>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</si>
  <si>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</si>
  <si>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</si>
  <si>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</si>
  <si>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</si>
  <si>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</si>
  <si>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</si>
  <si>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</si>
  <si>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</si>
  <si>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</si>
  <si>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</si>
  <si>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</si>
  <si>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</si>
  <si>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</si>
  <si>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</si>
  <si>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</si>
  <si>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</si>
  <si>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</si>
  <si>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</si>
  <si>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</si>
  <si>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</si>
  <si>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</si>
  <si>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</si>
  <si>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</si>
  <si>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</si>
  <si>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</si>
  <si>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</si>
  <si>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</si>
  <si>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</si>
  <si>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</si>
  <si>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</si>
  <si>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</si>
  <si>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</si>
  <si>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</si>
  <si>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</si>
  <si>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</si>
  <si>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</si>
  <si>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</si>
  <si>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</si>
  <si>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</si>
  <si>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</si>
  <si>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</si>
  <si>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</si>
  <si>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</si>
  <si>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</si>
  <si>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</si>
  <si>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</si>
  <si>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</si>
  <si>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</si>
  <si>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</si>
  <si>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</si>
  <si>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</si>
  <si>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</si>
  <si>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</si>
  <si>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</si>
  <si>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</si>
  <si>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</si>
  <si>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</si>
  <si>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</si>
  <si>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</si>
  <si>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</si>
  <si>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</si>
  <si>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</si>
  <si>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</si>
  <si>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</si>
  <si>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</si>
  <si>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</si>
  <si>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</si>
  <si>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</si>
  <si>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</si>
  <si>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</si>
  <si>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</si>
  <si>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</si>
  <si>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</si>
  <si>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</si>
  <si>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</si>
  <si>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</si>
  <si>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</si>
  <si>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</si>
  <si>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</si>
  <si>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</si>
  <si>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</si>
  <si>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</si>
  <si>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</si>
  <si>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</si>
  <si>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</si>
  <si>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</si>
  <si>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</si>
  <si>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</si>
  <si>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</si>
  <si>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</si>
  <si>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</si>
  <si>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</si>
  <si>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</si>
  <si>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</si>
  <si>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</si>
  <si>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</si>
  <si>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</si>
  <si>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</si>
  <si>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</si>
  <si>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</si>
  <si>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</si>
  <si>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</si>
  <si>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</si>
  <si>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</si>
  <si>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</si>
  <si>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</si>
  <si>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</si>
  <si>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</si>
  <si>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</si>
  <si>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</si>
  <si>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</si>
  <si>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</si>
  <si>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</si>
  <si>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</si>
  <si>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</si>
  <si>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</si>
  <si>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</si>
  <si>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</si>
  <si>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</si>
  <si>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</si>
  <si>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</si>
  <si>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</si>
  <si>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</si>
  <si>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</si>
  <si>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</si>
  <si>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</si>
  <si>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</si>
  <si>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</si>
  <si>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</si>
  <si>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</si>
  <si>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</si>
  <si>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</si>
  <si>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</si>
  <si>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</si>
  <si>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</si>
  <si>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</si>
  <si>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</si>
  <si>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</si>
  <si>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</si>
  <si>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</si>
  <si>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</si>
  <si>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</si>
  <si>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</si>
  <si>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</si>
  <si>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</si>
  <si>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</si>
  <si>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</si>
  <si>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</si>
  <si>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</si>
  <si>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</si>
  <si>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</si>
  <si>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</si>
  <si>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</si>
  <si>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</si>
  <si>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</si>
  <si>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</si>
  <si>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</si>
  <si>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</si>
  <si>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</si>
  <si>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</si>
  <si>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</si>
  <si>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</si>
  <si>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</si>
  <si>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</si>
  <si>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</si>
  <si>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</si>
  <si>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</si>
  <si>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</si>
  <si>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</si>
  <si>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</si>
  <si>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</si>
  <si>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</si>
  <si>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</si>
  <si>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</si>
  <si>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</si>
  <si>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</si>
  <si>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</si>
  <si>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</si>
  <si>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</si>
  <si>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</si>
  <si>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</si>
  <si>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</si>
  <si>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</si>
  <si>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</si>
  <si>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</si>
  <si>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</si>
  <si>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</si>
  <si>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</si>
  <si>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</si>
  <si>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</si>
  <si>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</si>
  <si>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</si>
  <si>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</si>
  <si>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</si>
  <si>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</si>
  <si>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</si>
  <si>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</si>
  <si>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</si>
  <si>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</si>
  <si>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</si>
  <si>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</si>
  <si>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</si>
  <si>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</si>
  <si>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</si>
  <si>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</si>
  <si>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</si>
  <si>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</si>
  <si>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</si>
  <si>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</si>
  <si>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</si>
  <si>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</si>
  <si>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</si>
  <si>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</si>
  <si>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</si>
  <si>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</si>
  <si>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</si>
  <si>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</si>
  <si>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</si>
  <si>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</si>
  <si>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</si>
  <si>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</si>
  <si>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</si>
  <si>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</si>
  <si>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</si>
  <si>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</si>
  <si>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</si>
  <si>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</si>
  <si>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</si>
  <si>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</si>
  <si>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</si>
  <si>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</si>
  <si>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</si>
  <si>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</si>
  <si>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</si>
  <si>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</si>
  <si>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</si>
  <si>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</si>
  <si>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</si>
  <si>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</si>
  <si>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</si>
  <si>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</si>
  <si>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</si>
  <si>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</si>
  <si>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</si>
  <si>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</si>
  <si>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</si>
  <si>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</si>
  <si>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</si>
  <si>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</si>
  <si>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</si>
  <si>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</si>
  <si>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</si>
  <si>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</si>
  <si>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</si>
  <si>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</si>
  <si>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</si>
  <si>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</si>
  <si>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</si>
  <si>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</si>
  <si>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</si>
  <si>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</si>
  <si>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</si>
  <si>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</si>
  <si>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</si>
  <si>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</si>
  <si>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</si>
  <si>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</si>
  <si>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</si>
  <si>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</si>
  <si>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</si>
  <si>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</si>
  <si>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</si>
  <si>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</si>
  <si>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</si>
  <si>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</si>
  <si>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</si>
  <si>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</si>
  <si>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</si>
  <si>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</si>
  <si>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</si>
  <si>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</si>
  <si>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</si>
  <si>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</si>
  <si>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</si>
  <si>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</si>
  <si>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</si>
  <si>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</si>
  <si>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</si>
  <si>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</si>
  <si>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</si>
  <si>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</si>
  <si>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</si>
  <si>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</si>
  <si>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</si>
  <si>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</si>
  <si>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</si>
  <si>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</si>
  <si>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</si>
  <si>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</si>
  <si>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</si>
  <si>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</si>
  <si>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</si>
  <si>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</si>
  <si>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</si>
  <si>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</si>
  <si>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</si>
  <si>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</si>
  <si>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</si>
  <si>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</si>
  <si>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</si>
  <si>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</si>
  <si>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</si>
  <si>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</si>
  <si>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</si>
  <si>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</si>
  <si>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</si>
  <si>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</si>
  <si>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</si>
  <si>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</si>
  <si>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</si>
  <si>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</si>
  <si>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</si>
  <si>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</si>
  <si>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</si>
  <si>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</si>
  <si>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</si>
  <si>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</si>
  <si>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</si>
  <si>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</si>
  <si>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</si>
  <si>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</si>
  <si>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</si>
  <si>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</si>
  <si>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</si>
  <si>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</si>
  <si>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</si>
  <si>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</si>
  <si>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</si>
  <si>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</si>
  <si>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</si>
  <si>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</si>
  <si>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</si>
  <si>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</si>
  <si>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</si>
  <si>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</si>
  <si>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</si>
  <si>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</si>
  <si>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</si>
  <si>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</si>
  <si>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</si>
  <si>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</si>
  <si>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</si>
  <si>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</si>
  <si>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</si>
  <si>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</si>
  <si>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</si>
  <si>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</si>
  <si>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</si>
  <si>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</si>
  <si>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</si>
  <si>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</si>
  <si>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</si>
  <si>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</si>
  <si>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</si>
  <si>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</si>
  <si>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</si>
  <si>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</si>
  <si>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</si>
  <si>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</si>
  <si>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</si>
  <si>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</si>
  <si>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</si>
  <si>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</si>
  <si>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</si>
  <si>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</si>
  <si>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</si>
  <si>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</si>
  <si>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</si>
  <si>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</si>
  <si>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</si>
  <si>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</si>
  <si>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</si>
  <si>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</si>
  <si>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</si>
  <si>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</si>
  <si>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</si>
  <si>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</si>
  <si>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</si>
  <si>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</si>
  <si>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</si>
  <si>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</si>
  <si>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</si>
  <si>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</si>
  <si>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</si>
  <si>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</si>
  <si>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</si>
  <si>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</si>
  <si>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</si>
  <si>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</si>
  <si>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</si>
  <si>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</si>
  <si>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</si>
  <si>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</si>
  <si>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</si>
  <si>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</si>
  <si>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</si>
  <si>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</si>
  <si>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</si>
  <si>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</si>
  <si>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</si>
  <si>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</si>
  <si>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</si>
  <si>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</si>
  <si>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</si>
  <si>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</si>
  <si>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</si>
  <si>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</si>
  <si>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</si>
  <si>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</si>
  <si>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</si>
  <si>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</si>
  <si>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</si>
  <si>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</si>
  <si>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</si>
  <si>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</si>
  <si>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</si>
  <si>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</si>
  <si>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</si>
  <si>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</si>
  <si>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</si>
  <si>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</si>
  <si>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</si>
  <si>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</si>
  <si>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</si>
  <si>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</si>
  <si>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</si>
  <si>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</si>
  <si>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</si>
  <si>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</si>
  <si>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</si>
  <si>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</si>
  <si>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</si>
  <si>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</si>
  <si>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</si>
  <si>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</si>
  <si>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</si>
  <si>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</si>
  <si>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</si>
  <si>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</si>
  <si>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</si>
  <si>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</si>
  <si>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</si>
  <si>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</si>
  <si>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</si>
  <si>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</si>
  <si>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</si>
  <si>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</si>
  <si>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</si>
  <si>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</si>
  <si>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</si>
  <si>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</si>
  <si>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</si>
  <si>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</si>
  <si>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</si>
  <si>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</si>
  <si>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</si>
  <si>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</si>
  <si>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</si>
  <si>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</si>
  <si>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</si>
  <si>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</si>
  <si>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</si>
  <si>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</si>
  <si>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</si>
  <si>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</si>
  <si>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</si>
  <si>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</si>
  <si>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</si>
  <si>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</si>
  <si>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</si>
  <si>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</si>
  <si>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</si>
  <si>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</si>
  <si>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</si>
  <si>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</si>
  <si>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</si>
  <si>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</si>
  <si>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</si>
  <si>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</si>
  <si>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</si>
  <si>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</si>
  <si>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</si>
  <si>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</si>
  <si>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</si>
  <si>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</si>
  <si>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</si>
  <si>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</si>
  <si>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</si>
  <si>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</si>
  <si>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</si>
  <si>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</si>
  <si>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</si>
  <si>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</si>
  <si>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</si>
  <si>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</si>
  <si>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</si>
  <si>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</si>
  <si>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</si>
  <si>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</si>
  <si>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</si>
  <si>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</si>
  <si>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</si>
  <si>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</si>
  <si>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</si>
  <si>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</si>
  <si>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</si>
  <si>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</si>
  <si>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</si>
  <si>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</si>
  <si>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</si>
  <si>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</si>
  <si>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</si>
  <si>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</si>
  <si>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</si>
  <si>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</si>
  <si>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</si>
  <si>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</si>
  <si>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</si>
  <si>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</si>
  <si>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</si>
  <si>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</si>
  <si>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</si>
  <si>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</si>
  <si>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</si>
  <si>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</si>
  <si>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</si>
  <si>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</si>
  <si>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</si>
  <si>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</si>
  <si>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</si>
  <si>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</si>
  <si>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</si>
  <si>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</si>
  <si>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</si>
  <si>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</si>
  <si>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</si>
  <si>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</si>
  <si>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</si>
  <si>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</si>
  <si>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</si>
  <si>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</si>
  <si>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</si>
  <si>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</si>
  <si>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</si>
  <si>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</si>
  <si>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</si>
  <si>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</si>
  <si>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</si>
  <si>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</si>
  <si>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</si>
  <si>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</si>
  <si>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</si>
  <si>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</si>
  <si>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</si>
  <si>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</si>
  <si>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</si>
  <si>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</si>
  <si>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</si>
  <si>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</si>
  <si>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</si>
  <si>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</si>
  <si>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</si>
  <si>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</si>
  <si>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</si>
  <si>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</si>
  <si>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</si>
  <si>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</si>
  <si>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</si>
  <si>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</si>
  <si>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</si>
  <si>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</si>
  <si>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</si>
  <si>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</si>
  <si>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</si>
  <si>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</si>
  <si>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</si>
  <si>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</si>
  <si>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</si>
  <si>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</si>
  <si>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</si>
  <si>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</si>
  <si>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</si>
  <si>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</si>
  <si>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</si>
  <si>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</si>
  <si>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</si>
  <si>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</si>
  <si>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</si>
  <si>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</si>
  <si>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</si>
  <si>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</si>
  <si>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</si>
  <si>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</si>
  <si>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</si>
  <si>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</si>
  <si>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</si>
  <si>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</si>
  <si>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</si>
  <si>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</si>
  <si>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</si>
  <si>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</si>
  <si>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</si>
  <si>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</si>
  <si>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</si>
  <si>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</si>
  <si>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</si>
  <si>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</si>
  <si>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</si>
  <si>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</si>
  <si>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</si>
  <si>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</si>
  <si>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</si>
  <si>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</si>
  <si>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</si>
  <si>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</si>
  <si>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</si>
  <si>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</si>
  <si>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</si>
  <si>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</si>
  <si>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</si>
  <si>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</si>
  <si>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</si>
  <si>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</si>
  <si>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</si>
  <si>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</si>
  <si>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</si>
  <si>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</si>
  <si>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</si>
  <si>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</si>
  <si>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</si>
  <si>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</si>
  <si>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</si>
  <si>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</si>
  <si>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</si>
  <si>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</si>
  <si>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</si>
  <si>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</si>
  <si>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</si>
  <si>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</si>
  <si>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</si>
  <si>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</si>
  <si>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</si>
  <si>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</si>
  <si>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</si>
  <si>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</si>
  <si>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</si>
  <si>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</si>
  <si>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</si>
  <si>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</si>
  <si>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</si>
  <si>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</si>
  <si>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</si>
  <si>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</si>
  <si>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</si>
  <si>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</si>
  <si>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</si>
  <si>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</si>
  <si>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</si>
  <si>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</si>
  <si>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</si>
  <si>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</si>
  <si>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</si>
  <si>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</si>
  <si>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</si>
  <si>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</si>
  <si>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</si>
  <si>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</si>
  <si>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</si>
  <si>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</si>
  <si>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</si>
  <si>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</si>
  <si>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</si>
  <si>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</si>
  <si>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</si>
  <si>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</si>
  <si>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</si>
  <si>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</si>
  <si>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</si>
  <si>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</si>
  <si>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</si>
  <si>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</si>
  <si>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</si>
  <si>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</si>
  <si>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</si>
  <si>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</si>
  <si>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</si>
  <si>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</si>
  <si>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</si>
  <si>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</si>
  <si>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</si>
  <si>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</si>
  <si>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</si>
  <si>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</si>
  <si>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</si>
  <si>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</si>
  <si>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</si>
  <si>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</si>
  <si>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</si>
  <si>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</si>
  <si>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</si>
  <si>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</si>
  <si>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</si>
  <si>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</si>
  <si>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</si>
  <si>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</si>
  <si>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</si>
  <si>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</si>
  <si>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</si>
  <si>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</si>
  <si>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</si>
  <si>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</si>
  <si>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</si>
  <si>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</si>
  <si>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</si>
  <si>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</si>
  <si>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</si>
  <si>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</si>
  <si>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</si>
  <si>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</si>
  <si>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</si>
  <si>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</si>
  <si>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</si>
  <si>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</si>
  <si>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</si>
  <si>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</si>
  <si>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</si>
  <si>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</si>
  <si>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</si>
  <si>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</si>
  <si>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</si>
  <si>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</si>
  <si>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</si>
  <si>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</si>
  <si>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</si>
  <si>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</si>
  <si>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</si>
  <si>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</si>
  <si>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</si>
  <si>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</si>
  <si>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</si>
  <si>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</si>
  <si>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</si>
  <si>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</si>
  <si>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</si>
  <si>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</si>
  <si>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</si>
  <si>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</si>
  <si>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</si>
  <si>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</si>
  <si>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</si>
  <si>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</si>
  <si>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</si>
  <si>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</si>
  <si>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</si>
  <si>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</si>
  <si>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</si>
  <si>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</si>
  <si>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</si>
  <si>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</si>
  <si>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</si>
  <si>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</si>
  <si>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</si>
  <si>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</si>
  <si>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</si>
  <si>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</si>
  <si>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</si>
  <si>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</si>
  <si>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</si>
  <si>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</si>
  <si>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</si>
  <si>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</si>
  <si>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</si>
  <si>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</si>
  <si>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</si>
  <si>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</si>
  <si>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</si>
  <si>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</si>
  <si>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</si>
  <si>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</si>
  <si>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</si>
  <si>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</si>
  <si>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</si>
  <si>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</si>
  <si>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</si>
  <si>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</si>
  <si>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</si>
  <si>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</si>
  <si>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</si>
  <si>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</si>
  <si>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</si>
  <si>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</si>
  <si>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</si>
  <si>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</si>
  <si>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</si>
  <si>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</si>
  <si>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</si>
  <si>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</si>
  <si>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</si>
  <si>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</si>
  <si>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</si>
  <si>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</si>
  <si>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</si>
  <si>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</si>
  <si>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</si>
  <si>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</si>
  <si>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</si>
  <si>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</si>
  <si>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</si>
  <si>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</si>
  <si>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</si>
  <si>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</si>
  <si>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</si>
  <si>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</si>
  <si>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</si>
  <si>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</si>
  <si>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</si>
  <si>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</si>
  <si>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</si>
  <si>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</si>
  <si>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</si>
  <si>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</si>
  <si>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</si>
  <si>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</si>
  <si>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</si>
  <si>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</si>
  <si>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</si>
  <si>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</si>
  <si>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</si>
  <si>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</si>
  <si>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</si>
  <si>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</si>
  <si>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</si>
  <si>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</si>
  <si>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</si>
  <si>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</si>
  <si>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</si>
  <si>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</si>
  <si>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</si>
  <si>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</si>
  <si>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</si>
  <si>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</si>
  <si>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</si>
  <si>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</si>
  <si>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</si>
  <si>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</si>
  <si>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</si>
  <si>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</si>
  <si>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</si>
  <si>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</si>
  <si>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</si>
  <si>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</si>
  <si>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</si>
  <si>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</si>
  <si>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</si>
  <si>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</si>
  <si>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</si>
  <si>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</si>
  <si>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</si>
  <si>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</si>
  <si>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</si>
  <si>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</si>
  <si>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</si>
  <si>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</si>
  <si>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</si>
  <si>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</si>
  <si>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</si>
  <si>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</si>
  <si>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</si>
  <si>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</si>
  <si>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</si>
  <si>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</si>
  <si>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</si>
  <si>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</si>
  <si>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</si>
  <si>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</si>
  <si>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</si>
  <si>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</si>
  <si>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</si>
  <si>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</si>
  <si>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</si>
  <si>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</si>
  <si>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</si>
  <si>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</si>
  <si>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</si>
  <si>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</si>
  <si>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</si>
  <si>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</si>
  <si>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</si>
  <si>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</si>
  <si>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</si>
  <si>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</si>
  <si>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</si>
  <si>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</si>
  <si>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</si>
  <si>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</si>
  <si>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</si>
  <si>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</si>
  <si>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</si>
  <si>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</si>
  <si>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</si>
  <si>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</si>
  <si>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</si>
  <si>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</si>
  <si>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</si>
  <si>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</si>
  <si>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</si>
  <si>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</si>
  <si>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</si>
  <si>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</si>
  <si>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</si>
  <si>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</si>
  <si>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</si>
  <si>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</si>
  <si>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</si>
  <si>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</si>
  <si>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</si>
  <si>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</si>
  <si>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</si>
  <si>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</si>
  <si>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</si>
  <si>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</si>
  <si>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</si>
  <si>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</si>
  <si>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</si>
  <si>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</si>
  <si>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</si>
  <si>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</si>
  <si>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</si>
  <si>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</si>
  <si>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</si>
  <si>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</si>
  <si>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</si>
  <si>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</si>
  <si>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</si>
  <si>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</si>
  <si>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</si>
  <si>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</si>
  <si>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</si>
  <si>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</si>
  <si>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</si>
  <si>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</si>
  <si>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</si>
  <si>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</si>
  <si>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</si>
  <si>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</si>
  <si>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</si>
  <si>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</si>
  <si>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</si>
  <si>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</si>
  <si>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</si>
  <si>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</si>
  <si>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</si>
  <si>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</si>
  <si>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</si>
  <si>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</si>
  <si>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</si>
  <si>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</si>
  <si>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</si>
  <si>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</si>
  <si>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</si>
  <si>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</si>
  <si>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</si>
  <si>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</si>
  <si>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</si>
  <si>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</si>
  <si>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</si>
  <si>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</si>
  <si>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</si>
  <si>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</si>
  <si>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</si>
  <si>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</si>
  <si>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</si>
  <si>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</si>
  <si>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</si>
  <si>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</si>
  <si>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</si>
  <si>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</si>
  <si>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</si>
  <si>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</si>
  <si>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</si>
  <si>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</si>
  <si>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</si>
  <si>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</si>
  <si>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</si>
  <si>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</si>
  <si>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</si>
  <si>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</si>
  <si>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</si>
  <si>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</si>
  <si>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</si>
  <si>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</si>
  <si>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</si>
  <si>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</si>
  <si>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</si>
  <si>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</si>
  <si>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</si>
  <si>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</si>
  <si>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</si>
  <si>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</si>
  <si>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</si>
  <si>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</si>
  <si>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</si>
  <si>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</si>
  <si>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</si>
  <si>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</si>
  <si>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</si>
  <si>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</si>
  <si>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</si>
  <si>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</si>
  <si>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</si>
  <si>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</si>
  <si>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</si>
  <si>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</si>
  <si>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</si>
  <si>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</si>
  <si>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</si>
  <si>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</si>
  <si>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</si>
  <si>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</si>
  <si>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</si>
  <si>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</si>
  <si>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</si>
  <si>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</si>
  <si>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</si>
  <si>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</si>
  <si>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</si>
  <si>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</si>
  <si>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</si>
  <si>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</si>
  <si>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</si>
  <si>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</si>
  <si>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</si>
  <si>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</si>
  <si>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</si>
  <si>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</si>
  <si>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</si>
  <si>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</si>
  <si>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</si>
  <si>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</si>
  <si>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</si>
  <si>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</si>
  <si>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</si>
  <si>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</si>
  <si>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</si>
  <si>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</si>
  <si>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</si>
  <si>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</si>
  <si>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</si>
  <si>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</si>
  <si>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</si>
  <si>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</si>
  <si>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</si>
  <si>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</si>
  <si>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</si>
  <si>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</si>
  <si>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</si>
  <si>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</si>
  <si>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</si>
  <si>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</si>
  <si>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</si>
  <si>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</si>
  <si>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</si>
  <si>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</si>
  <si>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</si>
  <si>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</si>
  <si>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</si>
  <si>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</si>
  <si>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</si>
  <si>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</si>
  <si>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</si>
  <si>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</si>
  <si>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</si>
  <si>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</si>
  <si>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</si>
  <si>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</si>
  <si>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</si>
  <si>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</si>
  <si>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</si>
  <si>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</si>
  <si>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</si>
  <si>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</si>
  <si>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</si>
  <si>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</si>
  <si>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</si>
  <si>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</si>
  <si>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</si>
  <si>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</si>
  <si>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</si>
  <si>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</si>
  <si>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</si>
  <si>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</si>
  <si>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</si>
  <si>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</si>
  <si>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</si>
  <si>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</si>
  <si>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</si>
  <si>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</si>
  <si>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</si>
  <si>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</si>
  <si>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</si>
  <si>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</si>
  <si>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</si>
  <si>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</si>
  <si>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</si>
  <si>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</si>
  <si>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</si>
  <si>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</si>
  <si>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</si>
  <si>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</si>
  <si>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</si>
  <si>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</si>
  <si>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</si>
  <si>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</si>
  <si>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</si>
  <si>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</si>
  <si>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</si>
  <si>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</si>
  <si>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</si>
  <si>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</si>
  <si>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</si>
  <si>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</si>
  <si>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</si>
  <si>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</si>
  <si>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</si>
  <si>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</si>
  <si>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</si>
  <si>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</si>
  <si>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</si>
  <si>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</si>
  <si>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</si>
  <si>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</si>
  <si>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</si>
  <si>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</si>
  <si>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</si>
  <si>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</si>
  <si>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</si>
  <si>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</si>
  <si>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</si>
  <si>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</si>
  <si>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</si>
  <si>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</si>
  <si>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</si>
  <si>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</si>
  <si>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</si>
  <si>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</si>
  <si>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</si>
  <si>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</si>
  <si>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</si>
  <si>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</si>
  <si>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</si>
  <si>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</si>
  <si>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</si>
  <si>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</si>
  <si>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</si>
  <si>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</si>
  <si>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</si>
  <si>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</si>
  <si>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</si>
  <si>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</si>
  <si>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</si>
  <si>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</si>
  <si>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</si>
  <si>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</si>
  <si>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</si>
  <si>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</si>
  <si>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</si>
  <si>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</si>
  <si>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</si>
  <si>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</si>
  <si>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</si>
  <si>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</si>
  <si>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</si>
  <si>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</si>
  <si>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</si>
  <si>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</si>
  <si>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</si>
  <si>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</si>
  <si>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</si>
  <si>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</si>
  <si>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</si>
  <si>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</si>
  <si>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</si>
  <si>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</si>
  <si>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</si>
  <si>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</si>
  <si>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</si>
  <si>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</si>
  <si>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</si>
  <si>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</si>
  <si>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</si>
  <si>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</si>
  <si>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</si>
  <si>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</si>
  <si>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</si>
  <si>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</si>
  <si>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</si>
  <si>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</si>
  <si>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</si>
  <si>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</si>
  <si>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</si>
  <si>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</si>
  <si>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</si>
  <si>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</si>
  <si>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</si>
  <si>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</si>
  <si>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</si>
  <si>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</si>
  <si>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</si>
  <si>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</si>
  <si>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</si>
  <si>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</si>
  <si>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</si>
  <si>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</si>
  <si>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</si>
  <si>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</si>
  <si>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</si>
  <si>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</si>
  <si>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</si>
  <si>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</si>
  <si>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</si>
  <si>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</si>
  <si>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</si>
  <si>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</si>
  <si>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</si>
  <si>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</si>
  <si>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</si>
  <si>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</si>
  <si>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</si>
  <si>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</si>
  <si>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</si>
  <si>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</si>
  <si>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</si>
  <si>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</si>
  <si>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</si>
  <si>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</si>
  <si>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</si>
  <si>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</si>
  <si>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</si>
  <si>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</si>
  <si>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</si>
  <si>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</si>
  <si>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</si>
  <si>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</si>
  <si>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</si>
  <si>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</si>
  <si>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</si>
  <si>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</si>
  <si>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</si>
  <si>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</si>
  <si>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</si>
  <si>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</si>
  <si>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</si>
  <si>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</si>
  <si>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</si>
  <si>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</si>
  <si>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</si>
  <si>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</si>
  <si>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</si>
  <si>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</si>
  <si>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</si>
  <si>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</si>
  <si>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</si>
  <si>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</si>
  <si>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</si>
  <si>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</si>
  <si>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</si>
  <si>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</si>
  <si>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</si>
  <si>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</si>
  <si>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</si>
  <si>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</si>
  <si>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</si>
  <si>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</si>
  <si>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</si>
  <si>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</si>
  <si>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</si>
  <si>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</si>
  <si>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</si>
  <si>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</si>
  <si>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</si>
  <si>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</si>
  <si>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</si>
  <si>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</si>
  <si>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</si>
  <si>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</si>
  <si>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</si>
  <si>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</si>
  <si>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</si>
  <si>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</si>
  <si>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</si>
  <si>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</si>
  <si>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</si>
  <si>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</si>
  <si>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</si>
  <si>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</si>
  <si>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</si>
  <si>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</si>
  <si>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</si>
  <si>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</si>
  <si>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</si>
  <si>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</si>
  <si>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</si>
  <si>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</si>
  <si>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</si>
  <si>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</si>
  <si>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</si>
  <si>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</si>
  <si>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</si>
  <si>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</si>
  <si>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</si>
  <si>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</si>
  <si>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</si>
  <si>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</si>
  <si>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</si>
  <si>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</si>
  <si>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</si>
  <si>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</si>
  <si>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</si>
  <si>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</si>
  <si>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</si>
  <si>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</si>
  <si>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</si>
  <si>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</si>
  <si>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</si>
  <si>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</si>
  <si>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</si>
  <si>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</si>
  <si>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</si>
  <si>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</si>
  <si>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</si>
  <si>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</si>
  <si>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</si>
  <si>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</si>
  <si>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</si>
  <si>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</si>
  <si>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</si>
  <si>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</si>
  <si>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</si>
  <si>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</si>
  <si>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</si>
  <si>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</si>
  <si>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</si>
  <si>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</si>
  <si>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</si>
  <si>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</si>
  <si>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</si>
  <si>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</si>
  <si>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</si>
  <si>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</si>
  <si>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</si>
  <si>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</si>
  <si>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</si>
  <si>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</si>
  <si>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</si>
  <si>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</si>
  <si>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</si>
  <si>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</si>
  <si>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</si>
  <si>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</si>
  <si>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</si>
  <si>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</si>
  <si>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</si>
  <si>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</si>
  <si>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</si>
  <si>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</si>
  <si>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</si>
  <si>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</si>
  <si>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</si>
  <si>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</si>
  <si>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</si>
  <si>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</si>
  <si>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</si>
  <si>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</si>
  <si>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</si>
  <si>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</si>
  <si>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</si>
  <si>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</si>
  <si>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</si>
  <si>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</si>
  <si>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</si>
  <si>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</si>
  <si>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</si>
  <si>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</si>
  <si>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</si>
  <si>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</si>
  <si>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</si>
  <si>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</si>
  <si>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</si>
  <si>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</si>
  <si>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</si>
  <si>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</si>
  <si>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</si>
  <si>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</si>
  <si>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</si>
  <si>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</si>
  <si>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</si>
  <si>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</si>
  <si>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</si>
  <si>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</si>
  <si>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</si>
  <si>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</si>
  <si>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</si>
  <si>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</si>
  <si>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</si>
  <si>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</si>
  <si>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</si>
  <si>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</si>
  <si>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</si>
  <si>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</si>
  <si>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</si>
  <si>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</si>
  <si>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</si>
  <si>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</si>
  <si>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</si>
  <si>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</si>
  <si>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</si>
  <si>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</si>
  <si>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</si>
  <si>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</si>
  <si>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</si>
  <si>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</si>
  <si>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</si>
  <si>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</si>
  <si>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</si>
  <si>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</si>
  <si>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</si>
  <si>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</si>
  <si>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</si>
  <si>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</si>
  <si>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</si>
  <si>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</si>
  <si>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</si>
  <si>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</si>
  <si>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</si>
  <si>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</si>
  <si>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</si>
  <si>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</si>
  <si>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</si>
  <si>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</si>
  <si>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</si>
  <si>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</si>
  <si>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</si>
  <si>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</si>
  <si>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</si>
  <si>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</si>
  <si>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</si>
  <si>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</si>
  <si>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</si>
  <si>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</si>
  <si>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</si>
  <si>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</si>
  <si>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</si>
  <si>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</si>
  <si>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</si>
  <si>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</si>
  <si>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</si>
  <si>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</si>
  <si>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</si>
  <si>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</si>
  <si>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</si>
  <si>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</si>
  <si>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</si>
  <si>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</si>
  <si>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</si>
  <si>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</si>
  <si>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</si>
  <si>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</si>
  <si>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</si>
  <si>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</si>
  <si>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</si>
  <si>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</si>
  <si>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</si>
  <si>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</si>
  <si>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</si>
  <si>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</si>
  <si>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</si>
  <si>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</si>
  <si>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</si>
  <si>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</si>
  <si>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</si>
  <si>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</si>
  <si>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</si>
  <si>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</si>
  <si>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</si>
  <si>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</si>
  <si>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</si>
  <si>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</si>
  <si>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</si>
  <si>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</si>
  <si>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</si>
  <si>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</si>
  <si>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</si>
  <si>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</si>
  <si>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</si>
  <si>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</si>
  <si>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</si>
  <si>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</si>
  <si>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</si>
  <si>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</si>
  <si>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</si>
  <si>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</si>
  <si>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</si>
  <si>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</si>
  <si>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</si>
  <si>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</si>
  <si>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</si>
  <si>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</si>
  <si>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</si>
  <si>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</si>
  <si>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</si>
  <si>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</si>
  <si>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</si>
  <si>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</si>
  <si>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</si>
  <si>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</si>
  <si>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</si>
  <si>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</si>
  <si>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</si>
  <si>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</si>
  <si>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</si>
  <si>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</si>
  <si>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</si>
  <si>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</si>
  <si>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</si>
  <si>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</si>
  <si>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</si>
  <si>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</si>
  <si>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</si>
  <si>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</si>
  <si>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</si>
  <si>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</si>
  <si>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</si>
  <si>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</si>
  <si>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</si>
  <si>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</si>
  <si>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</si>
  <si>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</si>
  <si>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</si>
  <si>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</si>
  <si>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</si>
  <si>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</si>
  <si>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</si>
  <si>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</si>
  <si>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</si>
  <si>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</si>
  <si>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</si>
  <si>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</si>
  <si>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</si>
  <si>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</si>
  <si>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</si>
  <si>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</si>
  <si>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</si>
  <si>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</si>
  <si>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</si>
  <si>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</si>
  <si>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</si>
  <si>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</si>
  <si>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</si>
  <si>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</si>
  <si>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</si>
  <si>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</si>
  <si>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</si>
  <si>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</si>
  <si>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</si>
  <si>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</si>
  <si>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</si>
  <si>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</si>
  <si>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</si>
  <si>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</si>
  <si>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</si>
  <si>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</si>
  <si>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</si>
  <si>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</si>
  <si>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</si>
  <si>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</si>
  <si>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</si>
  <si>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</si>
  <si>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</si>
  <si>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</si>
  <si>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</si>
  <si>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</si>
  <si>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</si>
  <si>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</si>
  <si>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</si>
  <si>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</si>
  <si>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</si>
  <si>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</si>
  <si>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</si>
  <si>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</si>
  <si>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</si>
  <si>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</si>
  <si>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</si>
  <si>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</si>
  <si>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</si>
  <si>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</si>
  <si>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</si>
  <si>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</si>
  <si>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</si>
  <si>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</si>
  <si>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</si>
  <si>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</si>
  <si>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</si>
  <si>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</si>
  <si>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</si>
  <si>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</si>
  <si>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</si>
  <si>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</si>
  <si>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</si>
  <si>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</si>
  <si>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</si>
  <si>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</si>
  <si>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</si>
  <si>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</si>
  <si>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</si>
  <si>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</si>
  <si>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</si>
  <si>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</si>
  <si>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</si>
  <si>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</si>
  <si>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</si>
  <si>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</si>
  <si>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</si>
  <si>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</si>
  <si>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</si>
  <si>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</si>
  <si>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</si>
  <si>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</si>
  <si>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</si>
  <si>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</si>
  <si>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</si>
  <si>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</si>
  <si>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</si>
  <si>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</si>
  <si>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</si>
  <si>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</si>
  <si>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</si>
  <si>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</si>
  <si>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</si>
  <si>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</si>
  <si>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</si>
  <si>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</si>
  <si>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</si>
  <si>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</si>
  <si>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</si>
  <si>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</si>
  <si>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</si>
  <si>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</si>
  <si>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</si>
  <si>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</si>
  <si>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</si>
  <si>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</si>
  <si>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</si>
  <si>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</si>
  <si>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</si>
  <si>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</si>
  <si>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</si>
  <si>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</si>
  <si>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</si>
  <si>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</si>
  <si>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</si>
  <si>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</si>
  <si>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</si>
  <si>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</si>
  <si>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</si>
  <si>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</si>
  <si>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</si>
  <si>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</si>
  <si>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</si>
  <si>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</si>
  <si>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</si>
  <si>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</si>
  <si>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</si>
  <si>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</si>
  <si>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</si>
  <si>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</si>
  <si>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</si>
  <si>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</si>
  <si>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</si>
  <si>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</si>
  <si>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</si>
  <si>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</si>
  <si>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</si>
  <si>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</si>
  <si>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</si>
  <si>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</si>
  <si>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</si>
  <si>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</si>
  <si>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</si>
  <si>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</si>
  <si>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</si>
  <si>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</si>
  <si>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</si>
  <si>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</si>
  <si>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</si>
  <si>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</si>
  <si>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</si>
  <si>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</si>
  <si>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</si>
  <si>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</si>
  <si>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</si>
  <si>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</si>
  <si>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</si>
  <si>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</si>
  <si>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</si>
  <si>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</si>
  <si>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</si>
  <si>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</si>
  <si>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</si>
  <si>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</si>
  <si>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</si>
  <si>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</si>
  <si>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</si>
  <si>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</si>
  <si>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</si>
  <si>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</si>
  <si>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</si>
  <si>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</si>
  <si>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</si>
  <si>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</si>
  <si>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</si>
  <si>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</si>
  <si>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</si>
  <si>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</si>
  <si>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</si>
  <si>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</si>
  <si>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</si>
  <si>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</si>
  <si>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</si>
  <si>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</si>
  <si>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</si>
  <si>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</si>
  <si>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</si>
  <si>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</si>
  <si>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</si>
  <si>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</si>
  <si>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</si>
  <si>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</si>
  <si>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</si>
  <si>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</si>
  <si>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</si>
  <si>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</si>
  <si>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</si>
  <si>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</si>
  <si>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</si>
  <si>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</si>
  <si>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</si>
  <si>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</si>
  <si>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</si>
  <si>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</si>
  <si>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</si>
  <si>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</si>
  <si>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</si>
  <si>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</si>
  <si>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</si>
  <si>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</si>
  <si>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</si>
  <si>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</si>
  <si>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</si>
  <si>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</si>
  <si>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</si>
  <si>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</si>
  <si>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</si>
  <si>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</si>
  <si>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</si>
  <si>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</si>
  <si>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</si>
  <si>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</si>
  <si>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</si>
  <si>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</si>
  <si>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</si>
  <si>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</si>
  <si>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</si>
  <si>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</si>
  <si>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</si>
  <si>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</si>
  <si>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</si>
  <si>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</si>
  <si>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</si>
  <si>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</si>
  <si>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</si>
  <si>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</si>
  <si>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</si>
  <si>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</si>
  <si>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</si>
  <si>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</si>
  <si>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</si>
  <si>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</si>
  <si>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</si>
  <si>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</si>
  <si>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</si>
  <si>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</si>
  <si>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</si>
  <si>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</si>
  <si>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</si>
  <si>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</si>
  <si>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</si>
  <si>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</si>
  <si>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</si>
  <si>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</si>
  <si>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</si>
  <si>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</si>
  <si>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</si>
  <si>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</si>
  <si>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</si>
  <si>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</si>
  <si>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</si>
  <si>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</si>
  <si>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</si>
  <si>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</si>
  <si>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</si>
  <si>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</si>
  <si>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</si>
  <si>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</si>
  <si>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</si>
  <si>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</si>
  <si>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</si>
  <si>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</si>
  <si>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</si>
  <si>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</si>
  <si>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</si>
  <si>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</si>
  <si>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</si>
  <si>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</si>
  <si>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</si>
  <si>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</si>
  <si>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</si>
  <si>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</si>
  <si>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</si>
  <si>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</si>
  <si>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</si>
  <si>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</si>
  <si>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</si>
  <si>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</si>
  <si>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</si>
  <si>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</si>
  <si>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</si>
  <si>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</si>
  <si>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</si>
  <si>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</si>
  <si>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</si>
  <si>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</si>
  <si>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</si>
  <si>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</si>
  <si>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</si>
  <si>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</si>
  <si>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</si>
  <si>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</si>
  <si>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</si>
  <si>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</si>
  <si>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</si>
  <si>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</si>
  <si>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</si>
  <si>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</si>
  <si>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</si>
  <si>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</si>
  <si>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</si>
  <si>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</si>
  <si>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</si>
  <si>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</si>
  <si>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</si>
  <si>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</si>
  <si>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</si>
  <si>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</si>
  <si>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</si>
  <si>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</si>
  <si>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</si>
  <si>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</si>
  <si>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</si>
  <si>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</si>
  <si>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</si>
  <si>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</si>
  <si>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</si>
  <si>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</si>
  <si>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</si>
  <si>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</si>
  <si>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</si>
  <si>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</si>
  <si>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</si>
  <si>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</si>
  <si>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</si>
  <si>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</si>
  <si>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</si>
  <si>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</si>
  <si>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</si>
  <si>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</si>
  <si>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</si>
  <si>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</si>
  <si>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</si>
  <si>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</si>
  <si>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</si>
  <si>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</si>
  <si>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</si>
  <si>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</si>
  <si>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</si>
  <si>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</si>
  <si>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</si>
  <si>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</si>
  <si>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</si>
  <si>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</si>
  <si>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</si>
  <si>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</si>
  <si>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</si>
  <si>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</si>
  <si>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</si>
  <si>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</si>
  <si>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</si>
  <si>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</si>
  <si>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</si>
  <si>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</si>
  <si>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</si>
  <si>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</si>
  <si>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</si>
  <si>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</si>
  <si>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</si>
  <si>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</si>
  <si>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</si>
  <si>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</si>
  <si>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</si>
  <si>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</si>
  <si>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</si>
  <si>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</si>
  <si>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</si>
  <si>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</si>
  <si>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</si>
  <si>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</si>
  <si>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</si>
  <si>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</si>
  <si>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</si>
  <si>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</si>
  <si>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</si>
  <si>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</si>
  <si>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</si>
  <si>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</si>
  <si>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</si>
  <si>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</si>
  <si>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</si>
  <si>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</si>
  <si>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</si>
  <si>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</si>
  <si>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</si>
  <si>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</si>
  <si>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</si>
  <si>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</si>
  <si>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</si>
  <si>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</si>
  <si>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</si>
  <si>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</si>
  <si>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</si>
  <si>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</si>
  <si>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</si>
  <si>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</si>
  <si>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</si>
  <si>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</si>
  <si>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</si>
  <si>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</si>
  <si>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</si>
  <si>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</si>
  <si>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</si>
  <si>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</si>
  <si>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</si>
  <si>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</si>
  <si>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</si>
  <si>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</si>
  <si>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</si>
  <si>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</si>
  <si>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</si>
  <si>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</si>
  <si>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</si>
  <si>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</si>
  <si>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</si>
  <si>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</si>
  <si>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</si>
  <si>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</si>
  <si>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</si>
  <si>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</si>
  <si>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</si>
  <si>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</si>
  <si>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</si>
  <si>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</si>
  <si>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</si>
  <si>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</si>
  <si>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</si>
  <si>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</si>
  <si>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</si>
  <si>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</si>
  <si>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</si>
  <si>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</si>
  <si>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</si>
  <si>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</si>
  <si>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</si>
  <si>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</si>
  <si>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</si>
  <si>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</si>
  <si>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</si>
  <si>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</si>
  <si>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</si>
  <si>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</si>
  <si>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</si>
  <si>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</si>
  <si>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</si>
  <si>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</si>
  <si>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</si>
  <si>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</si>
  <si>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</si>
  <si>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</si>
  <si>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</si>
  <si>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</si>
  <si>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</si>
  <si>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</si>
  <si>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</si>
  <si>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</si>
  <si>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</si>
  <si>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</si>
  <si>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</si>
  <si>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</si>
  <si>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</si>
  <si>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</si>
  <si>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</si>
  <si>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</si>
  <si>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</si>
  <si>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</si>
  <si>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</si>
  <si>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</si>
  <si>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</si>
  <si>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</si>
  <si>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</si>
  <si>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</si>
  <si>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</si>
  <si>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</si>
  <si>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</si>
  <si>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</si>
  <si>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</si>
  <si>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</si>
  <si>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</si>
  <si>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</si>
  <si>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</si>
  <si>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</si>
  <si>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</si>
  <si>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</si>
  <si>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</si>
  <si>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</si>
  <si>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</si>
  <si>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</si>
  <si>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</si>
  <si>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</si>
  <si>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</si>
  <si>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</si>
  <si>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</si>
  <si>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</si>
  <si>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</si>
  <si>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</si>
  <si>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</si>
  <si>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</si>
  <si>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</si>
  <si>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</si>
  <si>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</si>
  <si>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</si>
  <si>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</si>
  <si>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</si>
  <si>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</si>
  <si>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</si>
  <si>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</si>
  <si>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</si>
  <si>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</si>
  <si>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</si>
  <si>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</si>
  <si>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</si>
  <si>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</si>
  <si>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</si>
  <si>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</si>
  <si>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</si>
  <si>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</si>
  <si>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</si>
  <si>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</si>
  <si>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</si>
  <si>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</si>
  <si>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</si>
  <si>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</si>
  <si>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</si>
  <si>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</si>
  <si>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</si>
  <si>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</si>
  <si>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</si>
  <si>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</si>
  <si>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</si>
  <si>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</si>
  <si>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</si>
  <si>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</si>
  <si>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</si>
  <si>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</si>
  <si>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</si>
  <si>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</si>
  <si>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</si>
  <si>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</si>
  <si>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</si>
  <si>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</si>
  <si>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</si>
  <si>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</si>
  <si>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</si>
  <si>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</si>
  <si>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</si>
  <si>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</si>
  <si>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</si>
  <si>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</si>
  <si>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</si>
  <si>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</si>
  <si>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</si>
  <si>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</si>
  <si>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</si>
  <si>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</si>
  <si>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</si>
  <si>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</si>
  <si>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</si>
  <si>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</si>
  <si>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</si>
  <si>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</si>
  <si>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</si>
  <si>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</si>
  <si>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</si>
  <si>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</si>
  <si>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</si>
  <si>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</si>
  <si>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</si>
  <si>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</si>
  <si>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</si>
  <si>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</si>
  <si>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</si>
  <si>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</si>
  <si>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</si>
  <si>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</si>
  <si>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</si>
  <si>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</si>
  <si>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</si>
  <si>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</si>
  <si>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</si>
  <si>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</si>
  <si>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</si>
  <si>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</si>
  <si>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</si>
  <si>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</si>
  <si>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</si>
  <si>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</si>
  <si>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</si>
  <si>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</si>
  <si>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</si>
  <si>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</si>
  <si>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</si>
  <si>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</si>
  <si>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</si>
  <si>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</si>
  <si>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</si>
  <si>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</si>
  <si>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</si>
  <si>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</si>
  <si>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</si>
  <si>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</si>
  <si>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</si>
  <si>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</si>
  <si>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</si>
  <si>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</si>
  <si>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</si>
  <si>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</si>
  <si>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</si>
  <si>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</si>
  <si>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</si>
  <si>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</si>
  <si>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</si>
  <si>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</si>
  <si>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</si>
  <si>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</si>
  <si>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</si>
  <si>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</si>
  <si>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</si>
  <si>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</si>
  <si>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</si>
  <si>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</si>
  <si>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</si>
  <si>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</si>
  <si>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</si>
  <si>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</si>
  <si>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</si>
  <si>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</si>
  <si>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</si>
  <si>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</si>
  <si>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</si>
  <si>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</si>
  <si>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</si>
  <si>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</si>
  <si>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</si>
  <si>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</si>
  <si>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</si>
  <si>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</si>
  <si>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</si>
  <si>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</si>
  <si>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</si>
  <si>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</si>
  <si>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</si>
  <si>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</si>
  <si>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</si>
  <si>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</si>
  <si>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</si>
  <si>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</si>
  <si>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</si>
  <si>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</si>
  <si>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</si>
  <si>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</si>
  <si>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</si>
  <si>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</si>
  <si>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</si>
  <si>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</si>
  <si>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</si>
  <si>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</si>
  <si>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</si>
  <si>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</si>
  <si>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</si>
  <si>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</si>
  <si>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</si>
  <si>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</si>
  <si>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</si>
  <si>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</si>
  <si>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</si>
  <si>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</si>
  <si>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</si>
  <si>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</si>
  <si>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</si>
  <si>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</si>
  <si>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</si>
  <si>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</si>
  <si>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</si>
  <si>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</si>
  <si>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</si>
  <si>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</si>
  <si>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</si>
  <si>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</si>
  <si>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</si>
  <si>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</si>
  <si>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</si>
  <si>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</si>
  <si>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</si>
  <si>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</si>
  <si>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</si>
  <si>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</si>
  <si>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</si>
  <si>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</si>
  <si>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</si>
  <si>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</si>
  <si>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</si>
  <si>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</si>
  <si>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</si>
  <si>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</si>
  <si>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</si>
  <si>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</si>
  <si>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</si>
  <si>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</si>
  <si>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</si>
  <si>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</si>
  <si>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</si>
  <si>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</si>
  <si>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</si>
  <si>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</si>
  <si>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</si>
  <si>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</si>
  <si>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</si>
  <si>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</si>
  <si>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</si>
  <si>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</si>
  <si>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</si>
  <si>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</si>
  <si>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</si>
  <si>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</si>
  <si>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</si>
  <si>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</si>
  <si>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</si>
  <si>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</si>
  <si>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</si>
  <si>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</si>
  <si>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</si>
  <si>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</si>
  <si>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</si>
  <si>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</si>
  <si>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</si>
  <si>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</si>
  <si>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</si>
  <si>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</si>
  <si>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</si>
  <si>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</si>
  <si>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</si>
  <si>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</si>
  <si>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</si>
  <si>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</si>
  <si>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</si>
  <si>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</si>
  <si>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</si>
  <si>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</si>
  <si>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</si>
  <si>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</si>
  <si>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</si>
  <si>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</si>
  <si>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</si>
  <si>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</si>
  <si>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</si>
  <si>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</si>
  <si>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</si>
  <si>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</si>
  <si>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</si>
  <si>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</si>
  <si>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</si>
  <si>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</si>
  <si>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</si>
  <si>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</si>
  <si>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</si>
  <si>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</si>
  <si>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</si>
  <si>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</si>
  <si>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</si>
  <si>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</si>
  <si>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</si>
  <si>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</si>
  <si>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</si>
  <si>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</si>
  <si>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</si>
  <si>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</si>
  <si>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</si>
  <si>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</si>
  <si>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</si>
  <si>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</si>
  <si>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</si>
  <si>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</si>
  <si>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</si>
  <si>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</si>
  <si>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</si>
  <si>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</si>
  <si>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</si>
  <si>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</si>
  <si>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</si>
  <si>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</si>
  <si>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</si>
  <si>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</si>
  <si>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</si>
  <si>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</si>
  <si>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</si>
  <si>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</si>
  <si>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</si>
  <si>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</si>
  <si>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</si>
  <si>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</si>
  <si>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</si>
  <si>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</si>
  <si>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</si>
  <si>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</si>
  <si>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</si>
  <si>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</si>
  <si>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</si>
  <si>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</si>
  <si>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</si>
  <si>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</si>
  <si>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</si>
  <si>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</si>
  <si>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</si>
  <si>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</si>
  <si>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</si>
  <si>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</si>
  <si>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</si>
  <si>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</si>
  <si>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</si>
  <si>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</si>
  <si>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</si>
  <si>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</si>
  <si>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</si>
  <si>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</si>
  <si>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</si>
  <si>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</si>
  <si>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</si>
  <si>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</si>
  <si>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</si>
  <si>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</si>
  <si>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</si>
  <si>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</si>
  <si>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</si>
  <si>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</si>
  <si>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</si>
  <si>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</si>
  <si>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</si>
  <si>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</si>
  <si>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</si>
  <si>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</si>
  <si>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</si>
  <si>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</si>
  <si>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</si>
  <si>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</si>
  <si>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</si>
  <si>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</si>
  <si>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</si>
  <si>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</si>
  <si>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</si>
  <si>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</si>
  <si>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</si>
  <si>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</si>
  <si>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</si>
  <si>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</si>
  <si>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</si>
  <si>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</si>
  <si>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</si>
  <si>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</si>
  <si>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</si>
  <si>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</si>
  <si>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</si>
  <si>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</si>
  <si>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</si>
  <si>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</si>
  <si>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</si>
  <si>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</si>
  <si>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</si>
  <si>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</si>
  <si>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</si>
  <si>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</si>
  <si>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</si>
  <si>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</si>
  <si>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</si>
  <si>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</si>
  <si>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</si>
  <si>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</si>
  <si>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</si>
  <si>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</si>
  <si>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</si>
  <si>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</si>
  <si>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</si>
  <si>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</si>
  <si>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</si>
  <si>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</si>
  <si>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</si>
  <si>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</si>
  <si>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</si>
  <si>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</si>
  <si>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</si>
  <si>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</si>
  <si>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</si>
  <si>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</si>
  <si>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</si>
  <si>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</si>
  <si>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</si>
  <si>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</si>
  <si>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</si>
  <si>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</si>
  <si>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</si>
  <si>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</si>
  <si>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</si>
  <si>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</si>
  <si>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</si>
  <si>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</si>
  <si>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</si>
  <si>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</si>
  <si>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</si>
  <si>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</si>
  <si>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</si>
  <si>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</si>
  <si>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</si>
  <si>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</si>
  <si>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</si>
  <si>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</si>
  <si>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</si>
  <si>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</si>
  <si>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</si>
  <si>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</si>
  <si>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</si>
  <si>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</si>
  <si>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</si>
  <si>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</si>
  <si>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</si>
  <si>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</si>
  <si>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</si>
  <si>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</si>
  <si>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</si>
  <si>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</si>
  <si>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</si>
  <si>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</si>
  <si>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</si>
  <si>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</si>
  <si>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</si>
  <si>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</si>
  <si>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</si>
  <si>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</si>
  <si>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</si>
  <si>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</si>
  <si>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</si>
  <si>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</si>
  <si>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</si>
  <si>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</si>
  <si>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</si>
  <si>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</si>
  <si>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</si>
  <si>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</si>
  <si>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</si>
  <si>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</si>
  <si>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</si>
  <si>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</si>
  <si>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</si>
  <si>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</si>
  <si>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</si>
  <si>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</si>
  <si>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</si>
  <si>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</si>
  <si>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</si>
  <si>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</si>
  <si>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</si>
  <si>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</si>
  <si>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</si>
  <si>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</si>
  <si>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</si>
  <si>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</si>
  <si>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</si>
  <si>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</si>
  <si>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</si>
  <si>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</si>
  <si>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</si>
  <si>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</si>
  <si>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</si>
  <si>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</si>
  <si>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</si>
  <si>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</si>
  <si>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</si>
  <si>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</si>
  <si>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</si>
  <si>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</si>
  <si>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</si>
  <si>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</si>
  <si>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</si>
  <si>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</si>
  <si>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</si>
  <si>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</si>
  <si>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</si>
  <si>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</si>
  <si>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</si>
  <si>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</si>
  <si>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</si>
  <si>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</si>
  <si>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</si>
  <si>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</si>
  <si>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</si>
  <si>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</si>
  <si>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</si>
  <si>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</si>
  <si>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</si>
  <si>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</si>
  <si>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</si>
  <si>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</si>
  <si>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</si>
  <si>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</si>
  <si>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</si>
  <si>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</si>
  <si>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</si>
  <si>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</si>
  <si>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</si>
  <si>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</si>
  <si>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</si>
  <si>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</si>
  <si>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</si>
  <si>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</si>
  <si>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</si>
  <si>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</si>
  <si>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</si>
  <si>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</si>
  <si>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</si>
  <si>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</si>
  <si>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</si>
  <si>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</si>
  <si>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</si>
  <si>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</si>
  <si>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</si>
  <si>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</si>
  <si>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</si>
  <si>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</si>
  <si>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</si>
  <si>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</si>
  <si>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</si>
  <si>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</si>
  <si>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</si>
  <si>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</si>
  <si>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</si>
  <si>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</si>
  <si>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</si>
  <si>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</si>
  <si>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</si>
  <si>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</si>
  <si>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</si>
  <si>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</si>
  <si>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</si>
  <si>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</si>
  <si>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</si>
  <si>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</si>
  <si>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</si>
  <si>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</si>
  <si>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</si>
  <si>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</si>
  <si>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</si>
  <si>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</si>
  <si>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</si>
  <si>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</si>
  <si>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</si>
  <si>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</si>
  <si>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</si>
  <si>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</si>
  <si>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</si>
  <si>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</si>
  <si>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</si>
  <si>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</si>
  <si>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</si>
  <si>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</si>
  <si>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</si>
  <si>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</si>
  <si>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</si>
  <si>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</si>
  <si>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</si>
  <si>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</si>
  <si>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</si>
  <si>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</si>
  <si>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</si>
  <si>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</si>
  <si>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</si>
  <si>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</si>
  <si>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</si>
  <si>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</si>
  <si>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</si>
  <si>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</si>
  <si>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</si>
  <si>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</si>
  <si>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</si>
  <si>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</si>
  <si>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</si>
  <si>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</si>
  <si>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</si>
  <si>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</si>
  <si>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</si>
  <si>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</si>
  <si>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</si>
  <si>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</si>
  <si>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</si>
  <si>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</si>
  <si>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</si>
  <si>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</si>
  <si>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</si>
  <si>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</si>
  <si>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</si>
  <si>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</si>
  <si>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</si>
  <si>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</si>
  <si>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</si>
  <si>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</si>
  <si>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</si>
  <si>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</si>
  <si>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</si>
  <si>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</si>
  <si>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</si>
  <si>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</si>
  <si>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</si>
  <si>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</si>
  <si>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</si>
  <si>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</si>
  <si>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</si>
  <si>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</si>
  <si>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</si>
  <si>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</si>
  <si>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</si>
  <si>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</si>
  <si>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</si>
  <si>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</si>
  <si>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</si>
  <si>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</si>
  <si>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</si>
  <si>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</si>
  <si>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</si>
  <si>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</si>
  <si>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</si>
  <si>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</si>
  <si>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</si>
  <si>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</si>
  <si>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</si>
  <si>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</si>
  <si>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</si>
  <si>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</si>
  <si>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</si>
  <si>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</si>
  <si>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</si>
  <si>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</si>
  <si>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</si>
  <si>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</si>
  <si>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</si>
  <si>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</si>
  <si>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</si>
  <si>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</si>
  <si>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</si>
  <si>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</si>
  <si>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</si>
  <si>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</si>
  <si>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</si>
  <si>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</si>
  <si>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</si>
  <si>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</si>
  <si>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</si>
  <si>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</si>
  <si>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</si>
  <si>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</si>
  <si>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</si>
  <si>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</si>
  <si>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</si>
  <si>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</si>
  <si>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</si>
  <si>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</si>
  <si>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</si>
  <si>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</si>
  <si>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</si>
  <si>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</si>
  <si>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</si>
  <si>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</si>
  <si>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</si>
  <si>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</si>
  <si>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</si>
  <si>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</si>
  <si>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</si>
  <si>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</si>
  <si>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</si>
  <si>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</si>
  <si>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</si>
  <si>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</si>
  <si>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</si>
  <si>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</si>
  <si>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</si>
  <si>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</si>
  <si>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</si>
  <si>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</si>
  <si>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</si>
  <si>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</si>
  <si>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</si>
  <si>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</si>
  <si>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</si>
  <si>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</si>
  <si>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</si>
  <si>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</si>
  <si>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</si>
  <si>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</si>
  <si>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</si>
  <si>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</si>
  <si>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</si>
  <si>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</si>
  <si>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</si>
  <si>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</si>
  <si>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</si>
  <si>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</si>
  <si>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</si>
  <si>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</si>
  <si>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</si>
  <si>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</si>
  <si>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</si>
  <si>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</si>
  <si>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</si>
  <si>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</si>
  <si>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</si>
  <si>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</si>
  <si>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</si>
  <si>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</si>
  <si>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</si>
  <si>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</si>
  <si>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</si>
  <si>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</si>
  <si>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</si>
  <si>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</si>
  <si>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</si>
  <si>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</si>
  <si>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</si>
  <si>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</si>
  <si>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</si>
  <si>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</si>
  <si>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</si>
  <si>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</si>
  <si>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</si>
  <si>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</si>
  <si>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</si>
  <si>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</si>
  <si>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</si>
  <si>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</si>
  <si>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</si>
  <si>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</si>
  <si>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</si>
  <si>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</si>
  <si>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</si>
  <si>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</si>
  <si>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</si>
  <si>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</si>
  <si>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</si>
  <si>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</si>
  <si>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</si>
  <si>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</si>
  <si>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</si>
  <si>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</si>
  <si>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</si>
  <si>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</si>
  <si>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</si>
  <si>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</si>
  <si>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</si>
  <si>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</si>
  <si>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</si>
  <si>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</si>
  <si>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</si>
  <si>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</si>
  <si>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</si>
  <si>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</si>
  <si>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</si>
  <si>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</si>
  <si>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</si>
  <si>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</si>
  <si>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</si>
  <si>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</si>
  <si>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</si>
  <si>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</si>
  <si>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</si>
  <si>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</si>
  <si>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</si>
  <si>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</si>
  <si>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</si>
  <si>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</si>
  <si>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</si>
  <si>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</si>
  <si>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</si>
  <si>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</si>
  <si>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</si>
  <si>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</si>
  <si>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</si>
  <si>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</si>
  <si>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</si>
  <si>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</si>
  <si>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</si>
  <si>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</si>
  <si>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</si>
  <si>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</si>
  <si>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</si>
  <si>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</si>
  <si>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</si>
  <si>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</si>
  <si>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</si>
  <si>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</si>
  <si>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</si>
  <si>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</si>
  <si>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</si>
  <si>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</si>
  <si>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</si>
  <si>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</si>
  <si>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</si>
  <si>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</si>
  <si>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</si>
  <si>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</si>
  <si>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</si>
  <si>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</si>
  <si>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</si>
  <si>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</si>
  <si>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</si>
  <si>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</si>
  <si>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</si>
  <si>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</si>
  <si>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</si>
  <si>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</si>
  <si>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</si>
  <si>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</si>
  <si>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</si>
  <si>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</si>
  <si>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</si>
  <si>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</si>
  <si>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</si>
  <si>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</si>
  <si>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</si>
  <si>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</si>
  <si>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</si>
  <si>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</si>
  <si>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</si>
  <si>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</si>
  <si>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</si>
  <si>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</si>
  <si>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</si>
  <si>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</si>
  <si>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</si>
  <si>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</si>
  <si>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</si>
  <si>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</si>
  <si>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</si>
  <si>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</si>
  <si>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</si>
  <si>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</si>
  <si>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</si>
  <si>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</si>
  <si>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</si>
  <si>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</si>
  <si>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</si>
  <si>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</si>
  <si>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</si>
  <si>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</si>
  <si>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</si>
  <si>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</si>
  <si>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</si>
  <si>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</si>
  <si>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</si>
  <si>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</si>
  <si>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</si>
  <si>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</si>
  <si>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</si>
  <si>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</si>
  <si>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</si>
  <si>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</si>
  <si>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</si>
  <si>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</si>
  <si>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</si>
  <si>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</si>
  <si>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</si>
  <si>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</si>
  <si>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</si>
  <si>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</si>
  <si>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</si>
  <si>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</si>
  <si>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</si>
  <si>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</si>
  <si>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</si>
  <si>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</si>
  <si>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</si>
  <si>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</si>
  <si>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</si>
  <si>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</si>
  <si>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</si>
  <si>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</si>
  <si>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</si>
  <si>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</si>
  <si>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</si>
  <si>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</si>
  <si>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</si>
  <si>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</si>
  <si>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</si>
  <si>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</si>
  <si>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</si>
  <si>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</si>
  <si>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</si>
  <si>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</si>
  <si>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</si>
  <si>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</si>
  <si>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</si>
  <si>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</si>
  <si>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</si>
  <si>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</si>
  <si>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</si>
  <si>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</si>
  <si>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</si>
  <si>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</si>
  <si>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</si>
  <si>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</si>
  <si>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</si>
  <si>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</si>
  <si>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</si>
  <si>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</si>
  <si>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</si>
  <si>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</si>
  <si>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</si>
  <si>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</si>
  <si>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</si>
  <si>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</si>
  <si>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</si>
  <si>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</si>
  <si>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</si>
  <si>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</si>
  <si>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</si>
  <si>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</si>
  <si>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</si>
  <si>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</si>
  <si>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</si>
  <si>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</si>
  <si>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</si>
  <si>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</si>
  <si>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</si>
  <si>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</si>
  <si>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</si>
  <si>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</si>
  <si>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</si>
  <si>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</si>
  <si>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</si>
  <si>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</si>
  <si>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</si>
  <si>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</si>
  <si>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</si>
  <si>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</si>
  <si>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</si>
  <si>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</si>
  <si>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</si>
  <si>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</si>
  <si>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</si>
  <si>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</si>
  <si>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</si>
  <si>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</si>
  <si>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</si>
  <si>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</si>
  <si>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</si>
  <si>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</si>
  <si>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</si>
  <si>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</si>
  <si>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</si>
  <si>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</si>
  <si>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</si>
  <si>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</si>
  <si>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</si>
  <si>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</si>
  <si>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</si>
  <si>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</si>
  <si>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</si>
  <si>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</si>
  <si>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</si>
  <si>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</si>
  <si>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</si>
  <si>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</si>
  <si>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</si>
  <si>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</si>
  <si>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</si>
  <si>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</si>
  <si>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</si>
  <si>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</si>
  <si>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</si>
  <si>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</si>
  <si>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</si>
  <si>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</si>
  <si>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</si>
  <si>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</si>
  <si>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</si>
  <si>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</si>
  <si>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</si>
  <si>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</si>
  <si>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</si>
  <si>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</si>
  <si>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</si>
  <si>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</si>
  <si>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</si>
  <si>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</si>
  <si>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</si>
  <si>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</si>
  <si>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</si>
  <si>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</si>
  <si>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</si>
  <si>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</si>
  <si>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</si>
  <si>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</si>
  <si>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</si>
  <si>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</si>
  <si>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</si>
  <si>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</si>
  <si>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</si>
  <si>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</si>
  <si>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</si>
  <si>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</si>
  <si>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</si>
  <si>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</si>
  <si>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</si>
  <si>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</si>
  <si>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</si>
  <si>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</si>
  <si>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</si>
  <si>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</si>
  <si>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</si>
  <si>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</si>
  <si>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</si>
  <si>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</si>
  <si>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</si>
  <si>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</si>
  <si>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</si>
  <si>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</si>
  <si>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</si>
  <si>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</si>
  <si>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</si>
  <si>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</si>
  <si>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</si>
  <si>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</si>
  <si>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</si>
  <si>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</si>
  <si>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</si>
  <si>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</si>
  <si>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</si>
  <si>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</si>
  <si>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</si>
  <si>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</si>
  <si>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</si>
  <si>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</si>
  <si>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</si>
  <si>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</si>
  <si>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</si>
  <si>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</si>
  <si>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</si>
  <si>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</si>
  <si>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</si>
  <si>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</si>
  <si>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</si>
  <si>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</si>
  <si>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</si>
  <si>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</si>
  <si>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</si>
  <si>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</si>
  <si>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</si>
  <si>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</si>
  <si>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</si>
  <si>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</si>
  <si>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</si>
  <si>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</si>
  <si>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</si>
  <si>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</si>
  <si>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</si>
  <si>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</si>
  <si>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</si>
  <si>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</si>
  <si>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</si>
  <si>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</si>
  <si>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</si>
  <si>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</si>
  <si>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</si>
  <si>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</si>
  <si>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</si>
  <si>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</si>
  <si>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</si>
  <si>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</si>
  <si>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</si>
  <si>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</si>
  <si>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</si>
  <si>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</si>
  <si>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</si>
  <si>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</si>
  <si>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</si>
  <si>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</si>
  <si>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</si>
  <si>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</si>
  <si>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</si>
  <si>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</si>
  <si>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</si>
  <si>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</si>
  <si>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</si>
  <si>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</si>
  <si>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</si>
  <si>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</si>
  <si>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</si>
  <si>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</si>
  <si>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</si>
  <si>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</si>
  <si>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</si>
  <si>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</si>
  <si>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</si>
  <si>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</si>
  <si>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</si>
  <si>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</si>
  <si>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</si>
  <si>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</si>
  <si>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</si>
  <si>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</si>
  <si>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</si>
  <si>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</si>
  <si>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</si>
  <si>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</si>
  <si>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</si>
  <si>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</si>
  <si>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</si>
  <si>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</si>
  <si>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</si>
  <si>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</si>
  <si>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</si>
  <si>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</si>
  <si>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</si>
  <si>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</si>
  <si>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</si>
  <si>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</si>
  <si>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</si>
  <si>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</si>
  <si>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</si>
  <si>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</si>
  <si>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</si>
  <si>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</si>
  <si>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</si>
  <si>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</si>
  <si>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</si>
  <si>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</si>
  <si>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</si>
  <si>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</si>
  <si>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</si>
  <si>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</si>
  <si>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</si>
  <si>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</si>
  <si>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</si>
  <si>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</si>
  <si>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</si>
  <si>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</si>
  <si>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</si>
  <si>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</si>
  <si>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</si>
  <si>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</si>
  <si>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</si>
  <si>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</si>
  <si>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</si>
  <si>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</si>
  <si>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</si>
  <si>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</si>
  <si>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</si>
  <si>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</si>
  <si>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</si>
  <si>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</si>
  <si>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</si>
  <si>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</si>
  <si>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</si>
  <si>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</si>
  <si>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</si>
  <si>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</si>
  <si>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</si>
  <si>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</si>
  <si>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</si>
  <si>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</si>
  <si>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</si>
  <si>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</si>
  <si>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</si>
  <si>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</si>
  <si>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</si>
  <si>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</si>
  <si>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</si>
  <si>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</si>
  <si>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</si>
  <si>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</si>
  <si>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</si>
  <si>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</si>
  <si>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</si>
  <si>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</si>
  <si>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</si>
  <si>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</si>
  <si>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</si>
  <si>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</si>
  <si>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</si>
  <si>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</si>
  <si>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</si>
  <si>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</si>
  <si>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</si>
  <si>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</si>
  <si>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</si>
  <si>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</si>
  <si>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</si>
  <si>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</si>
  <si>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</si>
  <si>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</si>
  <si>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</si>
  <si>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</si>
  <si>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</si>
  <si>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</si>
  <si>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</si>
  <si>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</si>
  <si>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</si>
  <si>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</si>
  <si>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</si>
  <si>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</si>
  <si>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</si>
  <si>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</si>
  <si>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</si>
  <si>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</si>
  <si>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</si>
  <si>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</si>
  <si>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</si>
  <si>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</si>
  <si>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</si>
  <si>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</si>
  <si>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</si>
  <si>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</si>
  <si>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</si>
  <si>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</si>
  <si>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</si>
  <si>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</si>
  <si>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</si>
  <si>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</si>
  <si>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</si>
  <si>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</si>
  <si>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</si>
  <si>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</si>
  <si>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</si>
  <si>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</si>
  <si>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</si>
  <si>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</si>
  <si>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</si>
  <si>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</si>
  <si>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</si>
  <si>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</si>
  <si>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</si>
  <si>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</si>
  <si>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</si>
  <si>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</si>
  <si>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</si>
  <si>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</si>
  <si>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</si>
  <si>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</si>
  <si>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</si>
  <si>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</si>
  <si>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</si>
  <si>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</si>
  <si>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</si>
  <si>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</si>
  <si>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</si>
  <si>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</si>
  <si>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</si>
  <si>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</si>
  <si>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</si>
  <si>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</si>
  <si>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</si>
  <si>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</si>
  <si>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</si>
  <si>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</si>
  <si>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</si>
  <si>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</si>
  <si>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</si>
  <si>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</si>
  <si>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</si>
  <si>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</si>
  <si>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</si>
  <si>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</si>
  <si>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</si>
  <si>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</si>
  <si>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</si>
  <si>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</si>
  <si>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</si>
  <si>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</si>
  <si>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</si>
  <si>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</si>
  <si>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</si>
  <si>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</si>
  <si>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</si>
  <si>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</si>
  <si>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</si>
  <si>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</si>
  <si>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</si>
  <si>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</si>
  <si>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</si>
  <si>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</si>
  <si>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</si>
  <si>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</si>
  <si>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</si>
  <si>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</si>
  <si>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</si>
  <si>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</si>
  <si>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</si>
  <si>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</si>
  <si>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</si>
  <si>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</si>
  <si>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</si>
  <si>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</si>
  <si>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</si>
  <si>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</si>
  <si>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</si>
  <si>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</si>
  <si>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</si>
  <si>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</si>
  <si>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</si>
  <si>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</si>
  <si>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</si>
  <si>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</si>
  <si>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</si>
  <si>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</si>
  <si>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</si>
  <si>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</si>
  <si>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</si>
  <si>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</si>
  <si>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</si>
  <si>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</si>
  <si>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</si>
  <si>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</si>
  <si>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</si>
  <si>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</si>
  <si>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</si>
  <si>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</si>
  <si>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</si>
  <si>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</si>
  <si>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</si>
  <si>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</si>
  <si>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</si>
  <si>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</si>
  <si>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</si>
  <si>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</si>
  <si>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</si>
  <si>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</si>
  <si>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</si>
  <si>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</si>
  <si>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</si>
  <si>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</si>
  <si>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</si>
  <si>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</si>
  <si>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</si>
  <si>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</si>
  <si>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</si>
  <si>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</si>
  <si>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</si>
  <si>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</si>
  <si>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</si>
  <si>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</si>
  <si>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</si>
  <si>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</si>
  <si>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</si>
  <si>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</si>
  <si>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</si>
  <si>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</si>
  <si>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</si>
  <si>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</si>
  <si>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</si>
  <si>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</si>
  <si>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</si>
  <si>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</si>
  <si>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</si>
  <si>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</si>
  <si>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</si>
  <si>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</si>
  <si>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</si>
  <si>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</si>
  <si>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</si>
  <si>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</si>
  <si>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</si>
  <si>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</si>
  <si>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</si>
  <si>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</si>
  <si>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</si>
  <si>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</si>
  <si>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</si>
  <si>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</si>
  <si>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</si>
  <si>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</si>
  <si>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</si>
  <si>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</si>
  <si>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</si>
  <si>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</si>
  <si>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</si>
  <si>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</si>
  <si>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</si>
  <si>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</si>
  <si>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</si>
  <si>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</si>
  <si>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</si>
  <si>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</si>
  <si>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</si>
  <si>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</si>
  <si>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</si>
  <si>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</si>
  <si>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</si>
  <si>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</si>
  <si>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</si>
  <si>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</si>
  <si>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</si>
  <si>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</si>
  <si>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</si>
  <si>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</si>
  <si>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</si>
  <si>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</si>
  <si>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</si>
  <si>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</si>
  <si>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</si>
  <si>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</si>
  <si>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</si>
  <si>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</si>
  <si>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</si>
  <si>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</si>
  <si>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</si>
  <si>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</si>
  <si>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</si>
  <si>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</si>
  <si>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</si>
  <si>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</si>
  <si>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</si>
  <si>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</si>
  <si>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</si>
  <si>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</si>
  <si>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</si>
  <si>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</si>
  <si>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</si>
  <si>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</si>
  <si>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</si>
  <si>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</si>
  <si>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</si>
  <si>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</si>
  <si>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</si>
  <si>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</si>
  <si>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</si>
  <si>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</si>
  <si>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</si>
  <si>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</si>
  <si>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</si>
  <si>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</si>
  <si>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</si>
  <si>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</si>
  <si>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</si>
  <si>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</si>
  <si>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</si>
  <si>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</si>
  <si>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</si>
  <si>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</si>
  <si>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</si>
  <si>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</si>
  <si>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</si>
  <si>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</si>
  <si>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</si>
  <si>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</si>
  <si>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</si>
  <si>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</si>
  <si>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</si>
  <si>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</si>
  <si>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</si>
  <si>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</si>
  <si>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</si>
  <si>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</si>
  <si>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</si>
  <si>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</si>
  <si>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</si>
  <si>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</si>
  <si>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</si>
  <si>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</si>
  <si>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</si>
  <si>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</si>
  <si>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</si>
  <si>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</si>
  <si>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</si>
  <si>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</si>
  <si>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</si>
  <si>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</si>
  <si>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</si>
  <si>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</si>
  <si>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</si>
  <si>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</si>
  <si>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</si>
  <si>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</si>
  <si>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</si>
  <si>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</si>
  <si>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</si>
  <si>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</si>
  <si>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</si>
  <si>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</si>
  <si>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</si>
  <si>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</si>
  <si>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</si>
  <si>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</si>
  <si>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</si>
  <si>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</si>
  <si>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</si>
  <si>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</si>
  <si>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</si>
  <si>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</si>
  <si>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</si>
  <si>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</si>
  <si>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</si>
  <si>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</si>
  <si>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</si>
  <si>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</si>
  <si>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</si>
  <si>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</si>
  <si>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</si>
  <si>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</si>
  <si>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</si>
  <si>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</si>
  <si>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</si>
  <si>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</si>
  <si>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</si>
  <si>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</si>
  <si>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</si>
  <si>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</si>
  <si>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</si>
  <si>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</si>
  <si>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</si>
  <si>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</si>
  <si>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</si>
  <si>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</si>
  <si>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</si>
  <si>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</si>
  <si>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</si>
  <si>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</si>
  <si>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</si>
  <si>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</si>
  <si>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</si>
  <si>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</si>
  <si>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</si>
  <si>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</si>
  <si>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</si>
  <si>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</si>
  <si>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</si>
  <si>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</si>
  <si>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</si>
  <si>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</si>
  <si>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</si>
  <si>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</si>
  <si>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</si>
  <si>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</si>
  <si>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</si>
  <si>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</si>
  <si>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</si>
  <si>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</si>
  <si>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</si>
  <si>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</si>
  <si>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</si>
  <si>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</si>
  <si>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</si>
  <si>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</si>
  <si>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</si>
  <si>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</si>
  <si>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</si>
  <si>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</si>
  <si>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</si>
  <si>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</si>
  <si>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</si>
  <si>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</si>
  <si>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</si>
  <si>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</si>
  <si>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</si>
  <si>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</si>
  <si>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</si>
  <si>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</si>
  <si>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</si>
  <si>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</si>
  <si>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</si>
  <si>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</si>
  <si>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</si>
  <si>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</si>
  <si>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</si>
  <si>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</si>
  <si>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</si>
  <si>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</si>
  <si>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</si>
  <si>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</si>
  <si>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</si>
  <si>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</si>
  <si>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</si>
  <si>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</si>
  <si>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</si>
  <si>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</si>
  <si>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</si>
  <si>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</si>
  <si>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</si>
  <si>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</si>
  <si>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</si>
  <si>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</si>
  <si>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</si>
  <si>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</si>
  <si>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</si>
  <si>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</si>
  <si>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</si>
  <si>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</si>
  <si>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</si>
  <si>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</si>
  <si>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</si>
  <si>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</si>
  <si>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</si>
  <si>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</si>
  <si>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</si>
  <si>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</si>
  <si>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</si>
  <si>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</si>
  <si>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</si>
  <si>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</si>
  <si>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</si>
  <si>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</si>
  <si>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</si>
  <si>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</si>
  <si>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</si>
  <si>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</si>
  <si>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</si>
  <si>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</si>
  <si>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</si>
  <si>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</si>
  <si>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</si>
  <si>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</si>
  <si>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</si>
  <si>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</si>
  <si>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</si>
  <si>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</si>
  <si>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</si>
  <si>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</si>
  <si>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</si>
  <si>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</si>
  <si>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</si>
  <si>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</si>
  <si>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</si>
  <si>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</si>
  <si>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</si>
  <si>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</si>
  <si>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</si>
  <si>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</si>
  <si>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</si>
  <si>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</si>
  <si>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</si>
  <si>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</si>
  <si>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</si>
  <si>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</si>
  <si>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</si>
  <si>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</si>
  <si>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</si>
  <si>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</si>
  <si>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</si>
  <si>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</si>
  <si>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</si>
  <si>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</si>
  <si>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</si>
  <si>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</si>
  <si>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</si>
  <si>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</si>
  <si>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</si>
  <si>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</si>
  <si>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</si>
  <si>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</si>
  <si>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</si>
  <si>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</si>
  <si>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</si>
  <si>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</si>
  <si>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</si>
  <si>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</si>
  <si>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</si>
  <si>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</si>
  <si>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</si>
  <si>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</si>
  <si>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</si>
  <si>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</si>
  <si>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</si>
  <si>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</si>
  <si>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</si>
  <si>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</si>
  <si>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</si>
  <si>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</si>
  <si>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</si>
  <si>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</si>
  <si>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</si>
  <si>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</si>
  <si>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</si>
  <si>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</si>
  <si>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</si>
  <si>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</si>
  <si>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</si>
  <si>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</si>
  <si>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</si>
  <si>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</si>
  <si>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</si>
  <si>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</si>
  <si>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</si>
  <si>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</si>
  <si>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</si>
  <si>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</si>
  <si>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</si>
  <si>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</si>
  <si>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</si>
  <si>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</si>
  <si>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</si>
  <si>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</si>
  <si>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</si>
  <si>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</si>
  <si>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</si>
  <si>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</si>
  <si>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</si>
  <si>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</si>
  <si>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</si>
  <si>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</si>
  <si>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</si>
  <si>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</si>
  <si>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</si>
  <si>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</si>
  <si>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</si>
  <si>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</si>
  <si>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</si>
  <si>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</si>
  <si>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</si>
  <si>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</si>
  <si>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</si>
  <si>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</si>
  <si>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</si>
  <si>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</si>
  <si>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</si>
  <si>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</si>
  <si>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</si>
  <si>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</si>
  <si>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</si>
  <si>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</si>
  <si>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</si>
  <si>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</si>
  <si>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</si>
  <si>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</si>
  <si>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</si>
  <si>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</si>
  <si>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</si>
  <si>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</si>
  <si>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</si>
  <si>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</si>
  <si>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</si>
  <si>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</si>
  <si>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</si>
  <si>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</si>
  <si>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</si>
  <si>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</si>
  <si>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</si>
  <si>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</si>
  <si>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</si>
  <si>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</si>
  <si>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</si>
  <si>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</si>
  <si>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</si>
  <si>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</si>
  <si>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</si>
  <si>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</si>
  <si>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</si>
  <si>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</si>
  <si>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</si>
  <si>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</si>
  <si>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</si>
  <si>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</si>
  <si>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</si>
  <si>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</si>
  <si>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</si>
  <si>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</si>
  <si>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</si>
  <si>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</si>
  <si>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</si>
  <si>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</si>
  <si>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</si>
  <si>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</si>
  <si>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</si>
  <si>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</si>
  <si>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</si>
  <si>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</si>
  <si>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</si>
  <si>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</si>
  <si>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</si>
  <si>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</si>
  <si>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</si>
  <si>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</si>
  <si>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</si>
  <si>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</si>
  <si>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</si>
  <si>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</si>
  <si>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</si>
  <si>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</si>
  <si>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</si>
  <si>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</si>
  <si>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</si>
  <si>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</si>
  <si>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</si>
  <si>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</si>
  <si>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</si>
  <si>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</si>
  <si>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</si>
  <si>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</si>
  <si>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</si>
  <si>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</si>
  <si>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</si>
  <si>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</si>
  <si>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</si>
  <si>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</si>
  <si>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</si>
  <si>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</si>
  <si>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</si>
  <si>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</si>
  <si>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</si>
  <si>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</si>
  <si>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</si>
  <si>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</si>
  <si>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</si>
  <si>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</si>
  <si>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</si>
  <si>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</si>
  <si>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</si>
  <si>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</si>
  <si>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</si>
  <si>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</si>
  <si>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</si>
  <si>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</si>
  <si>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</si>
  <si>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</si>
  <si>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</si>
  <si>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</si>
  <si>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</si>
  <si>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</si>
  <si>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</si>
  <si>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</si>
  <si>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</si>
  <si>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</si>
  <si>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</si>
  <si>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</si>
  <si>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</si>
  <si>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</si>
  <si>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</si>
  <si>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</si>
  <si>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</si>
  <si>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</si>
  <si>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</si>
  <si>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</si>
  <si>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</si>
  <si>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</si>
  <si>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</si>
  <si>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</si>
  <si>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</si>
  <si>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</si>
  <si>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</si>
  <si>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</si>
  <si>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</si>
  <si>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</si>
  <si>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</si>
  <si>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</si>
  <si>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</si>
  <si>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</si>
  <si>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</si>
  <si>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</si>
  <si>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</si>
  <si>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</si>
  <si>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</si>
  <si>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</si>
  <si>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</si>
  <si>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</si>
  <si>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</si>
  <si>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</si>
  <si>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</si>
  <si>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</si>
  <si>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</si>
  <si>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</si>
  <si>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</si>
  <si>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</si>
  <si>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</si>
  <si>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</si>
  <si>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</si>
  <si>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</si>
  <si>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</si>
  <si>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</si>
  <si>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</si>
  <si>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</si>
  <si>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</si>
  <si>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</si>
  <si>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</si>
  <si>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</si>
  <si>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</si>
  <si>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</si>
  <si>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</si>
  <si>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</si>
  <si>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</si>
  <si>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</si>
  <si>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</si>
  <si>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</si>
  <si>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</si>
  <si>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</si>
  <si>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</si>
  <si>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</si>
  <si>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</si>
  <si>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</si>
  <si>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</si>
  <si>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</si>
  <si>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</si>
  <si>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</si>
  <si>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</si>
  <si>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</si>
  <si>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</si>
  <si>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</si>
  <si>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</si>
  <si>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</si>
  <si>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</si>
  <si>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</si>
  <si>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</si>
  <si>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</si>
  <si>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</si>
  <si>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</si>
  <si>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</si>
  <si>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</si>
  <si>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</si>
  <si>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</si>
  <si>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</si>
  <si>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</si>
  <si>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</si>
  <si>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</si>
  <si>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</si>
  <si>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</si>
  <si>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</si>
  <si>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</si>
  <si>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</si>
  <si>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</si>
  <si>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</si>
  <si>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</si>
  <si>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</si>
  <si>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</si>
  <si>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</si>
  <si>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</si>
  <si>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</si>
  <si>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</si>
  <si>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</si>
  <si>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</si>
  <si>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</si>
  <si>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</si>
  <si>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</si>
  <si>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</si>
  <si>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</si>
  <si>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</si>
  <si>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</si>
  <si>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</si>
  <si>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</si>
  <si>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</si>
  <si>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</si>
  <si>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</si>
  <si>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</si>
  <si>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</si>
  <si>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</si>
  <si>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</si>
  <si>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</si>
  <si>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</si>
  <si>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</si>
  <si>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</si>
  <si>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</si>
  <si>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</si>
  <si>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</si>
  <si>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</si>
  <si>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</si>
  <si>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</si>
  <si>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</si>
  <si>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</si>
  <si>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</si>
  <si>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</si>
  <si>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</si>
  <si>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</si>
  <si>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</si>
  <si>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</si>
  <si>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</si>
  <si>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</si>
  <si>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</si>
  <si>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</si>
  <si>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</si>
  <si>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</si>
  <si>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</si>
  <si>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</si>
  <si>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</si>
  <si>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</si>
  <si>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</si>
  <si>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</si>
  <si>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</si>
  <si>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</si>
  <si>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</si>
  <si>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</si>
  <si>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</si>
  <si>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</si>
  <si>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</si>
  <si>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</si>
  <si>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</si>
  <si>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</si>
  <si>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</si>
  <si>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</si>
  <si>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</si>
  <si>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</si>
  <si>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</si>
  <si>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</si>
  <si>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</si>
  <si>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</si>
  <si>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</si>
  <si>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</si>
  <si>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</si>
  <si>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</si>
  <si>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</si>
  <si>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</si>
  <si>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</si>
  <si>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</si>
  <si>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</si>
  <si>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</si>
  <si>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</si>
  <si>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</si>
  <si>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</si>
  <si>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</si>
  <si>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</si>
  <si>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</si>
  <si>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</si>
  <si>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</si>
  <si>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</si>
  <si>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</si>
  <si>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</si>
  <si>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</si>
  <si>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</si>
  <si>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</si>
  <si>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</si>
  <si>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</si>
  <si>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</si>
  <si>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</si>
  <si>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</si>
  <si>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</si>
  <si>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</si>
  <si>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</si>
  <si>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</si>
  <si>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</si>
  <si>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</si>
  <si>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</si>
  <si>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</si>
  <si>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</si>
  <si>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</si>
  <si>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</si>
  <si>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</si>
  <si>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</si>
  <si>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</si>
  <si>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</si>
  <si>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</si>
  <si>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</si>
  <si>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</si>
  <si>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</si>
  <si>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</si>
  <si>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</si>
  <si>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</si>
  <si>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</si>
  <si>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</si>
  <si>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</si>
  <si>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</si>
  <si>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</si>
  <si>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</si>
  <si>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</si>
  <si>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</si>
  <si>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</si>
  <si>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</si>
  <si>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</si>
  <si>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</si>
  <si>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</si>
  <si>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</si>
  <si>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</si>
  <si>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</si>
  <si>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</si>
  <si>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</si>
  <si>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</si>
  <si>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</si>
  <si>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</si>
  <si>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</si>
  <si>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</si>
  <si>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</si>
  <si>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</si>
  <si>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</si>
  <si>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</si>
  <si>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</si>
  <si>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</si>
  <si>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</si>
  <si>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</si>
  <si>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</si>
  <si>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</si>
  <si>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</si>
  <si>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</si>
  <si>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</si>
  <si>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</si>
  <si>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</si>
  <si>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</si>
  <si>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</si>
  <si>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</si>
  <si>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</si>
  <si>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</si>
  <si>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</si>
  <si>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</si>
  <si>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</si>
  <si>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</si>
  <si>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</si>
  <si>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</si>
  <si>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</si>
  <si>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</si>
  <si>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</si>
  <si>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</si>
  <si>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</si>
  <si>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</si>
  <si>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</si>
  <si>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</si>
  <si>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</si>
  <si>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</si>
  <si>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</si>
  <si>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</si>
  <si>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</si>
  <si>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</si>
  <si>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</si>
  <si>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</si>
  <si>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</si>
  <si>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</si>
  <si>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</si>
  <si>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</si>
  <si>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</si>
  <si>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</si>
  <si>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</si>
  <si>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</si>
  <si>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</si>
  <si>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</si>
  <si>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</si>
  <si>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</si>
  <si>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</si>
  <si>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</si>
  <si>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</si>
  <si>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</si>
  <si>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</si>
  <si>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</si>
  <si>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</si>
  <si>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</si>
  <si>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</si>
  <si>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</si>
  <si>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</si>
  <si>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</si>
  <si>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</si>
  <si>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</si>
  <si>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</si>
  <si>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</si>
  <si>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</si>
  <si>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</si>
  <si>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</si>
  <si>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</si>
  <si>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</si>
  <si>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</si>
  <si>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</si>
  <si>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</si>
  <si>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</si>
  <si>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</si>
  <si>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</si>
  <si>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</si>
  <si>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</si>
  <si>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</si>
  <si>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</si>
  <si>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</si>
  <si>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</si>
  <si>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</si>
  <si>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</si>
  <si>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</si>
  <si>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</si>
  <si>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</si>
  <si>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</si>
  <si>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</si>
  <si>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</si>
  <si>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</si>
  <si>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</si>
  <si>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</si>
  <si>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</si>
  <si>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</si>
  <si>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</si>
  <si>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</si>
  <si>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</si>
  <si>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</si>
  <si>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</si>
  <si>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</si>
  <si>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</si>
  <si>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</si>
  <si>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</si>
  <si>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</si>
  <si>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</si>
  <si>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</si>
  <si>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</si>
  <si>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</si>
  <si>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</si>
  <si>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</si>
  <si>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</si>
  <si>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</si>
  <si>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</si>
  <si>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</si>
  <si>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</si>
  <si>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</si>
  <si>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</si>
  <si>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</si>
  <si>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</si>
  <si>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</si>
  <si>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</si>
  <si>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</si>
  <si>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</si>
  <si>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</si>
  <si>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</si>
  <si>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</si>
  <si>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</si>
  <si>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</si>
  <si>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</si>
  <si>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</si>
  <si>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</si>
  <si>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</si>
  <si>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</si>
  <si>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</si>
  <si>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</si>
  <si>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</si>
  <si>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</si>
  <si>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</si>
  <si>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</si>
  <si>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</si>
  <si>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</si>
  <si>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</si>
  <si>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</si>
  <si>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</si>
  <si>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</si>
  <si>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</si>
  <si>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</si>
  <si>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</si>
  <si>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</si>
  <si>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</si>
  <si>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</si>
  <si>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</si>
  <si>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</si>
  <si>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</si>
  <si>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</si>
  <si>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</si>
  <si>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</si>
  <si>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</si>
  <si>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</si>
  <si>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</si>
  <si>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</si>
  <si>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</si>
  <si>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</si>
  <si>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</si>
  <si>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</si>
  <si>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</si>
  <si>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</si>
  <si>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</si>
  <si>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</si>
  <si>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</si>
  <si>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</si>
  <si>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</si>
  <si>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</si>
  <si>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</si>
  <si>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</si>
  <si>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</si>
  <si>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</si>
  <si>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</si>
  <si>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</si>
  <si>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</si>
  <si>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</si>
  <si>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</si>
  <si>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</si>
  <si>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</si>
  <si>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</si>
  <si>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</si>
  <si>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</si>
  <si>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</si>
  <si>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</si>
  <si>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</si>
  <si>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</si>
  <si>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</si>
  <si>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</si>
  <si>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</si>
  <si>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</si>
  <si>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</si>
  <si>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</si>
  <si>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</si>
  <si>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</si>
  <si>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</si>
  <si>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</si>
  <si>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</si>
  <si>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</si>
  <si>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</si>
  <si>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</si>
  <si>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</si>
  <si>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</si>
  <si>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</si>
  <si>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</si>
  <si>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</si>
  <si>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</si>
  <si>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</si>
  <si>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</si>
  <si>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</si>
  <si>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</si>
  <si>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</si>
  <si>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</si>
  <si>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</si>
  <si>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</si>
  <si>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</si>
  <si>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</si>
  <si>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</si>
  <si>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</si>
  <si>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</si>
  <si>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</si>
  <si>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</si>
  <si>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</si>
  <si>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</si>
  <si>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</si>
  <si>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</si>
  <si>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</si>
  <si>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</si>
  <si>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</si>
  <si>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</si>
  <si>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</si>
  <si>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</si>
  <si>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</si>
  <si>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</si>
  <si>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</si>
  <si>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</si>
  <si>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</si>
  <si>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</si>
  <si>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</si>
  <si>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</si>
  <si>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</si>
  <si>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</si>
  <si>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</si>
  <si>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</si>
  <si>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</si>
  <si>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</si>
  <si>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</si>
  <si>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</si>
  <si>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</si>
  <si>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</si>
  <si>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</si>
  <si>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</si>
  <si>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</si>
  <si>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</si>
  <si>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</si>
  <si>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</si>
  <si>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</si>
  <si>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</si>
  <si>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</si>
  <si>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</si>
  <si>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</si>
  <si>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</si>
  <si>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</si>
  <si>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</si>
  <si>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</si>
  <si>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</si>
  <si>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</si>
  <si>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</si>
  <si>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</si>
  <si>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</si>
  <si>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</si>
  <si>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</si>
  <si>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</si>
  <si>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</si>
  <si>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</si>
  <si>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</si>
  <si>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</si>
  <si>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</si>
  <si>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</si>
  <si>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</si>
  <si>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</si>
  <si>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</si>
  <si>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</si>
  <si>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</si>
  <si>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</si>
  <si>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</si>
  <si>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</si>
  <si>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</si>
  <si>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</si>
  <si>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</si>
  <si>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</si>
  <si>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</si>
  <si>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</si>
  <si>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</si>
  <si>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</si>
  <si>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</si>
  <si>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</si>
  <si>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</si>
  <si>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</si>
  <si>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</si>
  <si>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</si>
  <si>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</si>
  <si>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</si>
  <si>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</si>
  <si>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</si>
  <si>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</si>
  <si>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</si>
  <si>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</si>
  <si>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</si>
  <si>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</si>
  <si>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</si>
  <si>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</si>
  <si>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</si>
  <si>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</si>
  <si>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</si>
  <si>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</si>
  <si>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</si>
  <si>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</si>
  <si>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</si>
  <si>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</si>
  <si>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</si>
  <si>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</si>
  <si>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</si>
  <si>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</si>
  <si>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</si>
  <si>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</si>
  <si>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</si>
  <si>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</si>
  <si>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</si>
  <si>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</si>
  <si>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</si>
  <si>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</si>
  <si>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</si>
  <si>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</si>
  <si>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</si>
  <si>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</si>
  <si>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</si>
  <si>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</si>
  <si>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</si>
  <si>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</si>
  <si>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</si>
  <si>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</si>
  <si>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</si>
  <si>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</si>
  <si>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</si>
  <si>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</si>
  <si>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</si>
  <si>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</si>
  <si>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</si>
  <si>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</si>
  <si>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</si>
  <si>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</si>
  <si>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</si>
  <si>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</si>
  <si>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</si>
  <si>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</si>
  <si>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</si>
  <si>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</si>
  <si>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</si>
  <si>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</si>
  <si>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</si>
  <si>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</si>
  <si>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</si>
  <si>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</si>
  <si>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</si>
  <si>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</si>
  <si>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</si>
  <si>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</si>
  <si>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</si>
  <si>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</si>
  <si>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</si>
  <si>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</si>
  <si>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</si>
  <si>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</si>
  <si>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</si>
  <si>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</si>
  <si>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</si>
  <si>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</si>
  <si>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</si>
  <si>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</si>
  <si>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</si>
  <si>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</si>
  <si>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</si>
  <si>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</si>
  <si>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</si>
  <si>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</si>
  <si>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</si>
  <si>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</si>
  <si>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</si>
  <si>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</si>
  <si>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</si>
  <si>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</si>
  <si>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</si>
  <si>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</si>
  <si>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</si>
  <si>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</si>
  <si>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</si>
  <si>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</si>
  <si>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</si>
  <si>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</si>
  <si>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</si>
  <si>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</si>
  <si>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</si>
  <si>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</si>
  <si>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</si>
  <si>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</si>
  <si>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</si>
  <si>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</si>
  <si>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</si>
  <si>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</si>
  <si>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</si>
  <si>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</si>
  <si>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</si>
  <si>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</si>
  <si>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</si>
  <si>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</si>
  <si>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</si>
  <si>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</si>
  <si>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</si>
  <si>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</si>
  <si>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</si>
  <si>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</si>
  <si>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</si>
  <si>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</si>
  <si>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</si>
  <si>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</si>
  <si>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</si>
  <si>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</si>
  <si>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</si>
  <si>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</si>
  <si>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</si>
  <si>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</si>
  <si>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</si>
  <si>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</si>
  <si>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</si>
  <si>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</si>
  <si>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</si>
  <si>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</si>
  <si>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</si>
  <si>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</si>
  <si>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</si>
  <si>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</si>
  <si>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</si>
  <si>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</si>
  <si>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</si>
  <si>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</si>
  <si>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</si>
  <si>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</si>
  <si>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</si>
  <si>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</si>
  <si>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</si>
  <si>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</si>
  <si>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</si>
  <si>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</si>
  <si>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</si>
  <si>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</si>
  <si>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</si>
  <si>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</si>
  <si>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</si>
  <si>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</si>
  <si>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</si>
  <si>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</si>
  <si>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</si>
  <si>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</si>
  <si>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</si>
  <si>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</si>
  <si>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</si>
  <si>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</si>
  <si>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</si>
  <si>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</si>
  <si>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</si>
  <si>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</si>
  <si>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</si>
  <si>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</si>
  <si>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</si>
  <si>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</si>
  <si>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</si>
  <si>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</si>
  <si>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</si>
  <si>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</si>
  <si>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</si>
  <si>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</si>
  <si>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</si>
  <si>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</si>
  <si>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</si>
  <si>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</si>
  <si>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</si>
  <si>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</si>
  <si>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</si>
  <si>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</si>
  <si>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</si>
  <si>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</si>
  <si>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</si>
  <si>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</si>
  <si>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</si>
  <si>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</si>
  <si>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</si>
  <si>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</si>
  <si>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</si>
  <si>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</si>
  <si>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</si>
  <si>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</si>
  <si>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</si>
  <si>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</si>
  <si>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</si>
  <si>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</si>
  <si>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</si>
  <si>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</si>
  <si>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</si>
  <si>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</si>
  <si>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</si>
  <si>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</si>
  <si>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</si>
  <si>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</si>
  <si>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</si>
  <si>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</si>
  <si>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</si>
  <si>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</si>
  <si>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</si>
  <si>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</si>
  <si>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</si>
  <si>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</si>
  <si>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</si>
  <si>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</si>
  <si>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</si>
  <si>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</si>
  <si>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</si>
  <si>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</si>
  <si>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</si>
  <si>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</si>
  <si>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</si>
  <si>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</si>
  <si>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</si>
  <si>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</si>
  <si>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</si>
  <si>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</si>
  <si>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</si>
  <si>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</si>
  <si>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</si>
  <si>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</si>
  <si>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</si>
  <si>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</si>
  <si>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</si>
  <si>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</si>
  <si>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</si>
  <si>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</si>
  <si>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</si>
  <si>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</si>
  <si>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</si>
  <si>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</si>
  <si>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</si>
  <si>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</si>
  <si>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</si>
  <si>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</si>
  <si>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</si>
  <si>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</si>
  <si>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</si>
  <si>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</si>
  <si>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</si>
  <si>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</si>
  <si>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</si>
  <si>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</si>
  <si>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</si>
  <si>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</si>
  <si>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</si>
  <si>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</si>
  <si>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</si>
  <si>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</si>
  <si>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</si>
  <si>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</si>
  <si>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</si>
  <si>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</si>
  <si>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</si>
  <si>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</si>
  <si>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</si>
  <si>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</si>
  <si>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</si>
  <si>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</si>
  <si>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</si>
  <si>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</si>
  <si>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</si>
  <si>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</si>
  <si>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</si>
  <si>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</si>
  <si>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</si>
  <si>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</si>
  <si>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</si>
  <si>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</si>
  <si>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</si>
  <si>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</si>
  <si>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</si>
  <si>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</si>
  <si>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</si>
  <si>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</si>
  <si>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</si>
  <si>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</si>
  <si>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</si>
  <si>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</si>
  <si>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</si>
  <si>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</si>
  <si>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</si>
  <si>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</si>
  <si>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</si>
  <si>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</si>
  <si>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</si>
  <si>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</si>
  <si>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</si>
  <si>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</si>
  <si>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</si>
  <si>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</si>
  <si>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</si>
  <si>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</si>
  <si>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</si>
  <si>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</si>
  <si>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</si>
  <si>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</si>
  <si>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</si>
  <si>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</si>
  <si>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</si>
  <si>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</si>
  <si>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</si>
  <si>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</si>
  <si>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</si>
  <si>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</si>
  <si>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</si>
  <si>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</si>
  <si>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</si>
  <si>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</si>
  <si>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</si>
  <si>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</si>
  <si>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</si>
  <si>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</si>
  <si>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</si>
  <si>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</si>
  <si>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</si>
  <si>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</si>
  <si>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</si>
  <si>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</si>
  <si>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</si>
  <si>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</si>
  <si>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</si>
  <si>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</si>
  <si>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</si>
  <si>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</si>
  <si>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</si>
  <si>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</si>
  <si>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</si>
  <si>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</si>
  <si>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</si>
  <si>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</si>
  <si>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</si>
  <si>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</si>
  <si>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</si>
  <si>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</si>
  <si>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</si>
  <si>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</si>
  <si>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</si>
  <si>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</si>
  <si>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</si>
  <si>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</si>
  <si>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</si>
  <si>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</si>
  <si>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</si>
  <si>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</si>
  <si>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</si>
  <si>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</si>
  <si>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</si>
  <si>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</si>
  <si>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</si>
  <si>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</si>
  <si>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</si>
  <si>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</si>
  <si>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</si>
  <si>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</si>
  <si>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</si>
  <si>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</si>
  <si>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</si>
  <si>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</si>
  <si>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</si>
  <si>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</si>
  <si>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</si>
  <si>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</si>
  <si>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</si>
  <si>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</si>
  <si>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</si>
  <si>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</si>
  <si>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</si>
  <si>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</si>
  <si>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</si>
  <si>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</si>
  <si>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</si>
  <si>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</si>
  <si>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</si>
  <si>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</si>
  <si>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</si>
  <si>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</si>
  <si>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</si>
  <si>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</si>
  <si>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</si>
  <si>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</si>
  <si>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</si>
  <si>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</si>
  <si>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</si>
  <si>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</si>
  <si>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</si>
  <si>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</si>
  <si>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</si>
  <si>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</si>
  <si>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</si>
  <si>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</si>
  <si>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</si>
  <si>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</si>
  <si>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</si>
  <si>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</si>
  <si>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</si>
  <si>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</si>
  <si>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</si>
  <si>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</si>
  <si>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</si>
  <si>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</si>
  <si>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</si>
  <si>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</si>
  <si>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</si>
  <si>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</si>
  <si>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</si>
  <si>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</si>
  <si>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</si>
  <si>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</si>
  <si>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</si>
  <si>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</si>
  <si>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</si>
  <si>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</si>
  <si>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</si>
  <si>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</si>
  <si>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</si>
  <si>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</si>
  <si>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</si>
  <si>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</si>
  <si>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</si>
  <si>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</si>
  <si>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</si>
  <si>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</si>
  <si>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</si>
  <si>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</si>
  <si>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</si>
  <si>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</si>
  <si>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</si>
  <si>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</si>
  <si>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</si>
  <si>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</si>
  <si>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</si>
  <si>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</si>
  <si>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</si>
  <si>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</si>
  <si>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</si>
  <si>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</si>
  <si>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</si>
  <si>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</si>
  <si>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</si>
  <si>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</si>
  <si>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</si>
  <si>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</si>
  <si>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</si>
  <si>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</si>
  <si>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</si>
  <si>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</si>
  <si>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</si>
  <si>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</si>
  <si>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</si>
  <si>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</si>
  <si>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</si>
  <si>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</si>
  <si>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</si>
  <si>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</si>
  <si>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</si>
  <si>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</si>
  <si>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</si>
  <si>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</si>
  <si>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</si>
  <si>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</si>
  <si>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</si>
  <si>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</si>
  <si>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</si>
  <si>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</si>
  <si>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</si>
  <si>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</si>
  <si>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</si>
  <si>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</si>
  <si>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</si>
  <si>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</si>
  <si>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</si>
  <si>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</si>
  <si>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</si>
  <si>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</si>
  <si>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</si>
  <si>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</si>
  <si>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</si>
  <si>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</si>
  <si>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</si>
  <si>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</si>
  <si>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</si>
  <si>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</si>
  <si>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</si>
  <si>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</si>
  <si>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</si>
  <si>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</si>
  <si>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</si>
  <si>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</si>
  <si>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</si>
  <si>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</si>
  <si>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</si>
  <si>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</si>
  <si>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</si>
  <si>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</si>
  <si>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</si>
  <si>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</si>
  <si>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</si>
  <si>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</si>
  <si>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</si>
  <si>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</si>
  <si>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</si>
  <si>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</si>
  <si>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</si>
  <si>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</si>
  <si>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</si>
  <si>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</si>
  <si>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</si>
  <si>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</si>
  <si>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</si>
  <si>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</si>
  <si>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</si>
  <si>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</si>
  <si>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</si>
  <si>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</si>
  <si>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</si>
  <si>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</si>
  <si>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</si>
  <si>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</si>
  <si>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</si>
  <si>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</si>
  <si>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</si>
  <si>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</si>
  <si>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</si>
  <si>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</si>
  <si>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</si>
  <si>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</si>
  <si>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</si>
  <si>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</si>
  <si>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</si>
  <si>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</si>
  <si>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</si>
  <si>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</si>
  <si>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</si>
  <si>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</si>
  <si>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</si>
  <si>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</si>
  <si>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</si>
  <si>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</si>
  <si>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</si>
  <si>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</si>
  <si>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</si>
  <si>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</si>
  <si>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</si>
  <si>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</si>
  <si>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</si>
  <si>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</si>
  <si>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</si>
  <si>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</si>
  <si>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</si>
  <si>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</si>
  <si>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</si>
  <si>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</si>
  <si>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</si>
  <si>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</si>
  <si>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</si>
  <si>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</si>
  <si>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</si>
  <si>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</si>
  <si>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</si>
  <si>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</si>
  <si>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</si>
  <si>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</si>
  <si>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</si>
  <si>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</si>
  <si>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</si>
  <si>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</si>
  <si>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</si>
  <si>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</si>
  <si>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</si>
  <si>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</si>
  <si>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</si>
  <si>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</si>
  <si>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</si>
  <si>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</si>
  <si>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</si>
  <si>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</si>
  <si>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</si>
  <si>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</si>
  <si>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</si>
  <si>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</si>
  <si>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</si>
  <si>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</si>
  <si>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</si>
  <si>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</si>
  <si>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</si>
  <si>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</si>
  <si>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</si>
  <si>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</si>
  <si>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</si>
  <si>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</si>
  <si>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</si>
  <si>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</si>
  <si>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</si>
  <si>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</si>
  <si>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</si>
  <si>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</si>
  <si>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</si>
  <si>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</si>
  <si>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</si>
  <si>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</si>
  <si>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</si>
  <si>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</si>
  <si>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</si>
  <si>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</si>
  <si>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</si>
  <si>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</si>
  <si>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</si>
  <si>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</si>
  <si>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</si>
  <si>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</si>
  <si>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</si>
  <si>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</si>
  <si>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</si>
  <si>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</si>
  <si>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</si>
  <si>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</si>
  <si>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</si>
  <si>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</si>
  <si>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</si>
  <si>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</si>
  <si>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</si>
  <si>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</si>
  <si>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</si>
  <si>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</si>
  <si>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</si>
  <si>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</si>
  <si>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</si>
  <si>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</si>
  <si>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</si>
  <si>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</si>
  <si>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</si>
  <si>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</si>
  <si>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</si>
  <si>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</si>
  <si>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</si>
  <si>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</si>
  <si>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</si>
  <si>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</si>
  <si>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</si>
  <si>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</si>
  <si>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</si>
  <si>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</si>
  <si>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</si>
  <si>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</si>
  <si>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</si>
  <si>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</si>
  <si>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</si>
  <si>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</si>
  <si>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</si>
  <si>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</si>
  <si>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</si>
  <si>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</si>
  <si>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</si>
  <si>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</si>
  <si>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</si>
  <si>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</si>
  <si>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</si>
  <si>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</si>
  <si>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</si>
  <si>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</si>
  <si>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</si>
  <si>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</si>
  <si>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</si>
  <si>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</si>
  <si>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</si>
  <si>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</si>
  <si>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</si>
  <si>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</si>
  <si>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</si>
  <si>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</si>
  <si>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</si>
  <si>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</si>
  <si>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</si>
  <si>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</si>
  <si>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</si>
  <si>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</si>
  <si>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</si>
  <si>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</si>
  <si>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</si>
  <si>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</si>
  <si>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</si>
  <si>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</si>
  <si>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</si>
  <si>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</si>
  <si>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</si>
  <si>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</si>
  <si>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</si>
  <si>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</si>
  <si>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</si>
  <si>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</si>
  <si>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</si>
  <si>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</si>
  <si>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</si>
  <si>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</si>
  <si>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</si>
  <si>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</si>
  <si>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</si>
  <si>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</si>
  <si>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</si>
  <si>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</si>
  <si>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</si>
  <si>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</si>
  <si>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</si>
  <si>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</si>
  <si>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</si>
  <si>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</si>
  <si>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</si>
  <si>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</si>
  <si>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</si>
  <si>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</si>
  <si>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</si>
  <si>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</si>
  <si>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</si>
  <si>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</si>
  <si>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</si>
  <si>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</si>
  <si>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</si>
  <si>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</si>
  <si>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</si>
  <si>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</si>
  <si>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</si>
  <si>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</si>
  <si>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</si>
  <si>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</si>
  <si>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</si>
  <si>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</si>
  <si>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</si>
  <si>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</si>
  <si>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</si>
  <si>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</si>
  <si>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</si>
  <si>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</si>
  <si>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</si>
  <si>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</si>
  <si>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</si>
  <si>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</si>
  <si>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</si>
  <si>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</si>
  <si>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</si>
  <si>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</si>
  <si>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</si>
  <si>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</si>
  <si>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</si>
  <si>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</si>
  <si>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</si>
  <si>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</si>
  <si>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</si>
  <si>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</si>
  <si>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</si>
  <si>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</si>
  <si>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</si>
  <si>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</si>
  <si>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</si>
  <si>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</si>
  <si>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</si>
  <si>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</si>
  <si>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</si>
  <si>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</si>
  <si>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</si>
  <si>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</si>
  <si>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</si>
  <si>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</si>
  <si>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</si>
  <si>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</si>
  <si>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</si>
  <si>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</si>
  <si>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</si>
  <si>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</si>
  <si>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</si>
  <si>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</si>
  <si>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</si>
  <si>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</si>
  <si>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</si>
  <si>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</si>
  <si>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</si>
  <si>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</si>
  <si>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</si>
  <si>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</si>
  <si>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</si>
  <si>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</si>
  <si>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</si>
  <si>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</si>
  <si>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</si>
  <si>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</si>
  <si>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</si>
  <si>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</si>
  <si>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</si>
  <si>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</si>
  <si>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</si>
  <si>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</si>
  <si>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</si>
  <si>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</si>
  <si>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</si>
  <si>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</si>
  <si>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</si>
  <si>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</si>
  <si>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</si>
  <si>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</si>
  <si>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</si>
  <si>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</si>
  <si>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</si>
  <si>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</si>
  <si>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</si>
  <si>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</si>
  <si>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</si>
  <si>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</si>
  <si>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</si>
  <si>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</si>
  <si>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</si>
  <si>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</si>
  <si>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</si>
  <si>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</si>
  <si>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</si>
  <si>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</si>
  <si>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</si>
  <si>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</si>
  <si>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</si>
  <si>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</si>
  <si>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</si>
  <si>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</si>
  <si>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</si>
  <si>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</si>
  <si>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</si>
  <si>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</si>
  <si>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</si>
  <si>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</si>
  <si>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</si>
  <si>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</si>
  <si>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</si>
  <si>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</si>
  <si>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</si>
  <si>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</si>
  <si>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</si>
  <si>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</si>
  <si>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</si>
  <si>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</si>
  <si>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</si>
  <si>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</si>
  <si>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</si>
  <si>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</si>
  <si>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</si>
  <si>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</si>
  <si>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</si>
  <si>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</si>
  <si>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</si>
  <si>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</si>
  <si>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</si>
  <si>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</si>
  <si>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</si>
  <si>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</si>
  <si>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</si>
  <si>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</si>
  <si>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</si>
  <si>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</si>
  <si>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</si>
  <si>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</si>
  <si>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</si>
  <si>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</si>
  <si>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</si>
  <si>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</si>
  <si>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</si>
  <si>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</si>
  <si>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</si>
  <si>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</si>
  <si>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</si>
  <si>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</si>
  <si>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</si>
  <si>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</si>
  <si>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</si>
  <si>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</si>
  <si>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</si>
  <si>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</si>
  <si>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</si>
  <si>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</si>
  <si>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</si>
  <si>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</si>
  <si>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</si>
  <si>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</si>
  <si>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</si>
  <si>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</si>
  <si>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</si>
  <si>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</si>
  <si>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</si>
  <si>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</si>
  <si>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</si>
  <si>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</si>
  <si>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</si>
  <si>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</si>
  <si>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</si>
  <si>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</si>
  <si>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</si>
  <si>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</si>
  <si>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</si>
  <si>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</si>
  <si>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</si>
  <si>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</si>
  <si>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</si>
  <si>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</si>
  <si>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</si>
  <si>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</si>
  <si>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</si>
  <si>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</si>
  <si>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</si>
  <si>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</si>
  <si>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</si>
  <si>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</si>
  <si>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</si>
  <si>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</si>
  <si>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</si>
  <si>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</si>
  <si>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</si>
  <si>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</si>
  <si>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</si>
  <si>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</si>
  <si>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</si>
  <si>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</si>
  <si>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</si>
  <si>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</si>
  <si>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</si>
  <si>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</si>
  <si>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</si>
  <si>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</si>
  <si>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</si>
  <si>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</si>
  <si>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</si>
  <si>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</si>
  <si>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</si>
  <si>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</si>
  <si>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</si>
  <si>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</si>
  <si>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</si>
  <si>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</si>
  <si>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</si>
  <si>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</si>
  <si>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</si>
  <si>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</si>
  <si>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</si>
  <si>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</si>
  <si>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</si>
  <si>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</si>
  <si>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</si>
  <si>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</si>
  <si>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</si>
  <si>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</si>
  <si>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</si>
  <si>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</si>
  <si>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</si>
  <si>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</si>
  <si>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</si>
  <si>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</si>
  <si>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</si>
  <si>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</si>
  <si>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</si>
  <si>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</si>
  <si>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</si>
  <si>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</si>
  <si>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</si>
  <si>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</si>
  <si>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</si>
  <si>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</si>
  <si>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</si>
  <si>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</si>
  <si>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</si>
  <si>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</si>
  <si>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</si>
  <si>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</si>
  <si>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</si>
  <si>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</si>
  <si>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</si>
  <si>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</si>
  <si>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</si>
  <si>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</si>
  <si>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</si>
  <si>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</si>
  <si>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</si>
  <si>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</si>
  <si>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</si>
  <si>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</si>
  <si>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</si>
  <si>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</si>
  <si>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</si>
  <si>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</si>
  <si>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</si>
  <si>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</si>
  <si>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</si>
  <si>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</si>
  <si>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</si>
  <si>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</si>
  <si>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</si>
  <si>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</si>
  <si>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</si>
  <si>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</si>
  <si>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</si>
  <si>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</si>
  <si>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</si>
  <si>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</si>
  <si>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</si>
  <si>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</si>
  <si>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</si>
  <si>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</si>
  <si>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</si>
  <si>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</si>
  <si>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</si>
  <si>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</si>
  <si>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</si>
  <si>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</si>
  <si>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</si>
  <si>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</si>
  <si>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</si>
  <si>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</si>
  <si>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</si>
  <si>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</si>
  <si>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</si>
  <si>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</si>
  <si>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</si>
  <si>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</si>
  <si>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</si>
  <si>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</si>
  <si>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</si>
  <si>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</si>
  <si>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</si>
  <si>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</si>
  <si>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</si>
  <si>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</si>
  <si>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</si>
  <si>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</si>
  <si>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</si>
  <si>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</si>
  <si>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</si>
  <si>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</si>
  <si>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</si>
  <si>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</si>
  <si>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</si>
  <si>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</si>
  <si>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</si>
  <si>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</si>
  <si>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</si>
  <si>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</si>
  <si>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</si>
  <si>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</si>
  <si>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</si>
  <si>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</si>
  <si>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</si>
  <si>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</si>
  <si>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</si>
  <si>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</si>
  <si>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</si>
  <si>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</si>
  <si>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</si>
  <si>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</si>
  <si>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</si>
  <si>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</si>
  <si>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</si>
  <si>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</si>
  <si>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</si>
  <si>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</si>
  <si>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</si>
  <si>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</si>
  <si>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</si>
  <si>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</si>
  <si>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</si>
  <si>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</si>
  <si>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</si>
  <si>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</si>
  <si>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</si>
  <si>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</si>
  <si>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</si>
  <si>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</si>
  <si>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</si>
  <si>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</si>
  <si>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</si>
  <si>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</si>
  <si>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</si>
  <si>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</si>
  <si>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</si>
  <si>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</si>
  <si>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</si>
  <si>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</si>
  <si>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</si>
  <si>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</si>
  <si>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</si>
  <si>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</si>
  <si>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</si>
  <si>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</si>
  <si>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</si>
  <si>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</si>
  <si>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</si>
  <si>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</si>
  <si>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</si>
  <si>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</si>
  <si>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</si>
  <si>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</si>
  <si>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</si>
  <si>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</si>
  <si>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</si>
  <si>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</si>
  <si>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</si>
  <si>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</si>
  <si>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</si>
  <si>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</si>
  <si>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</si>
  <si>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</si>
  <si>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</si>
  <si>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</si>
  <si>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</si>
  <si>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</si>
  <si>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</si>
  <si>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</si>
  <si>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</si>
  <si>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</si>
  <si>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</si>
  <si>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</si>
  <si>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</si>
  <si>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</si>
  <si>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</si>
  <si>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</si>
  <si>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</si>
  <si>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</si>
  <si>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</si>
  <si>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</si>
  <si>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</si>
  <si>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</si>
  <si>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</si>
  <si>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</si>
  <si>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</si>
  <si>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</si>
  <si>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</si>
  <si>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</si>
  <si>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</si>
  <si>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</si>
  <si>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</si>
  <si>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</si>
  <si>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</si>
  <si>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</si>
  <si>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</si>
  <si>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</si>
  <si>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</si>
  <si>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</si>
  <si>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</si>
  <si>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</si>
  <si>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</si>
  <si>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</si>
  <si>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</si>
  <si>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</si>
  <si>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</si>
  <si>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</si>
  <si>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</si>
  <si>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</si>
  <si>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</si>
  <si>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</si>
  <si>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</si>
  <si>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</si>
  <si>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</si>
  <si>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</si>
  <si>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</si>
  <si>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</si>
  <si>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</si>
  <si>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</si>
  <si>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</si>
  <si>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</si>
  <si>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</si>
  <si>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</si>
  <si>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</si>
  <si>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</si>
  <si>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</si>
  <si>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</si>
  <si>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</si>
  <si>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</si>
  <si>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</si>
  <si>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</si>
  <si>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</si>
  <si>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</si>
  <si>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</si>
  <si>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</si>
  <si>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</si>
  <si>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</si>
  <si>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</si>
  <si>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</si>
  <si>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</si>
  <si>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</si>
  <si>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</si>
  <si>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</si>
  <si>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</si>
  <si>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</si>
  <si>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</si>
  <si>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</si>
  <si>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</si>
  <si>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</si>
  <si>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</si>
  <si>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</si>
  <si>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</si>
  <si>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</si>
  <si>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</si>
  <si>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</si>
  <si>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</si>
  <si>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</si>
  <si>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</si>
  <si>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</si>
  <si>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</si>
  <si>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</si>
  <si>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</si>
  <si>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</si>
  <si>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</si>
  <si>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</si>
  <si>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</si>
  <si>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</si>
  <si>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</si>
  <si>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</si>
  <si>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</si>
  <si>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</si>
  <si>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</si>
  <si>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</si>
  <si>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</si>
  <si>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</si>
  <si>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</si>
  <si>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</si>
  <si>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</si>
  <si>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</si>
  <si>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</si>
  <si>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</si>
  <si>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</si>
  <si>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</si>
  <si>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</si>
  <si>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</si>
  <si>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</si>
  <si>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</si>
  <si>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</si>
  <si>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</si>
  <si>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</si>
  <si>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</si>
  <si>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</si>
  <si>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</si>
  <si>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</si>
  <si>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</si>
  <si>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</si>
  <si>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</si>
  <si>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</si>
  <si>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</si>
  <si>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</si>
  <si>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</si>
  <si>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</si>
  <si>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</si>
  <si>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</si>
  <si>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</si>
  <si>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</si>
  <si>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</si>
  <si>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</si>
  <si>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</si>
  <si>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</si>
  <si>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</si>
  <si>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</si>
  <si>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</si>
  <si>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</si>
  <si>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</si>
  <si>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</si>
  <si>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</si>
  <si>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</si>
  <si>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</si>
  <si>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</si>
  <si>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</si>
  <si>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</si>
  <si>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</si>
  <si>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</si>
  <si>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</si>
  <si>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</si>
  <si>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</si>
  <si>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</si>
  <si>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</si>
  <si>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</si>
  <si>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</si>
  <si>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</si>
  <si>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</si>
  <si>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</si>
  <si>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</si>
  <si>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</si>
  <si>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</si>
  <si>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</si>
  <si>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</si>
  <si>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</si>
  <si>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</si>
  <si>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</si>
  <si>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</si>
  <si>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</si>
  <si>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</si>
  <si>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</si>
  <si>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</si>
  <si>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</si>
  <si>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</si>
  <si>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</si>
  <si>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</si>
  <si>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</si>
  <si>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</si>
  <si>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</si>
  <si>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</si>
  <si>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</si>
  <si>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</si>
  <si>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</si>
  <si>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</si>
  <si>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</si>
  <si>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</si>
  <si>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</si>
  <si>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</si>
  <si>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</si>
  <si>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</si>
  <si>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</si>
  <si>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</si>
  <si>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</si>
  <si>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</si>
  <si>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</si>
  <si>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</si>
  <si>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</si>
  <si>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</si>
  <si>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</si>
  <si>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</si>
  <si>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</si>
  <si>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</si>
  <si>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</si>
  <si>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</si>
  <si>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</si>
  <si>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</si>
  <si>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</si>
  <si>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</si>
  <si>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</si>
  <si>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</si>
  <si>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</si>
  <si>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</si>
  <si>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</si>
  <si>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</si>
  <si>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</si>
  <si>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</si>
  <si>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</si>
  <si>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</si>
  <si>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</si>
  <si>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</si>
  <si>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</si>
  <si>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</si>
  <si>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</si>
  <si>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</si>
  <si>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</si>
  <si>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</si>
  <si>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</si>
  <si>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</si>
  <si>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</si>
  <si>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</si>
  <si>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</si>
  <si>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</si>
  <si>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</si>
  <si>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</si>
  <si>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</si>
  <si>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</si>
  <si>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</si>
  <si>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</si>
  <si>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</si>
  <si>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</si>
  <si>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</si>
  <si>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</si>
  <si>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</si>
  <si>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</si>
  <si>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</si>
  <si>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</si>
  <si>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</si>
  <si>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</si>
  <si>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</si>
  <si>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</si>
  <si>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</si>
  <si>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</si>
  <si>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</si>
  <si>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</si>
  <si>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</si>
  <si>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</si>
  <si>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</si>
  <si>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</si>
  <si>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</si>
  <si>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</si>
  <si>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</si>
  <si>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</si>
  <si>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</si>
  <si>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</si>
  <si>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</si>
  <si>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</si>
  <si>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</si>
  <si>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</si>
  <si>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</si>
  <si>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</si>
  <si>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</si>
  <si>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</si>
  <si>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</si>
  <si>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</si>
  <si>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</si>
  <si>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</si>
  <si>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</si>
  <si>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</si>
  <si>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</si>
  <si>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</si>
  <si>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</si>
  <si>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</si>
  <si>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</si>
  <si>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</si>
  <si>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</si>
  <si>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</si>
  <si>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</si>
  <si>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</si>
  <si>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</si>
  <si>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</si>
  <si>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</si>
  <si>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</si>
  <si>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</si>
  <si>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</si>
  <si>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</si>
  <si>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</si>
  <si>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</si>
  <si>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</si>
  <si>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</si>
  <si>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</si>
  <si>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</si>
  <si>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</si>
  <si>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</si>
  <si>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</si>
  <si>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</si>
  <si>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</si>
  <si>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</si>
  <si>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</si>
  <si>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</si>
  <si>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</si>
  <si>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</si>
  <si>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</si>
  <si>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</si>
  <si>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</si>
  <si>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</si>
  <si>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</si>
  <si>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</si>
  <si>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</si>
  <si>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</si>
  <si>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</si>
  <si>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</si>
  <si>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</si>
  <si>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</si>
  <si>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</si>
  <si>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</si>
  <si>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</si>
  <si>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</si>
  <si>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</si>
  <si>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</si>
  <si>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</si>
  <si>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</si>
  <si>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</si>
  <si>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</si>
  <si>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</si>
  <si>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</si>
  <si>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</si>
  <si>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</si>
  <si>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</si>
  <si>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</si>
  <si>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</si>
  <si>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</si>
  <si>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</si>
  <si>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</si>
  <si>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</si>
  <si>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</si>
  <si>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</si>
  <si>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</si>
  <si>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</si>
  <si>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</si>
  <si>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</si>
  <si>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</si>
  <si>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</si>
  <si>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</si>
  <si>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</si>
  <si>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</si>
  <si>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</si>
  <si>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</si>
  <si>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</si>
  <si>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</si>
  <si>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</si>
  <si>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</si>
  <si>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</si>
  <si>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</si>
  <si>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</si>
  <si>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</si>
  <si>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</si>
  <si>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</si>
  <si>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</si>
  <si>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</si>
  <si>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</si>
  <si>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</si>
  <si>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</si>
  <si>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</si>
  <si>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</si>
  <si>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</si>
  <si>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</si>
  <si>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</si>
  <si>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</si>
  <si>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</si>
  <si>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</si>
  <si>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</si>
  <si>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</si>
  <si>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</si>
  <si>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</si>
  <si>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</si>
  <si>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</si>
  <si>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</si>
  <si>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</si>
  <si>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</si>
  <si>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</si>
  <si>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</si>
  <si>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</si>
  <si>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</si>
  <si>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</si>
  <si>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</si>
  <si>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</si>
  <si>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</si>
  <si>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</si>
  <si>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</si>
  <si>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</si>
  <si>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</si>
  <si>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</si>
  <si>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</si>
  <si>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</si>
  <si>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</si>
  <si>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</si>
  <si>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</si>
  <si>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</si>
  <si>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</si>
  <si>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</si>
  <si>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</si>
  <si>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</si>
  <si>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</si>
  <si>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</si>
  <si>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</si>
  <si>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</si>
  <si>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</si>
  <si>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</si>
  <si>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</si>
  <si>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</si>
  <si>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</si>
  <si>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</si>
  <si>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</si>
  <si>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</si>
  <si>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</si>
  <si>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</si>
  <si>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</si>
  <si>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</si>
  <si>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</si>
  <si>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</si>
  <si>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</si>
  <si>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</si>
  <si>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</si>
  <si>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</si>
  <si>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</si>
  <si>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</si>
  <si>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</si>
  <si>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</si>
  <si>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</si>
  <si>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</si>
  <si>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</si>
  <si>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</si>
  <si>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</si>
  <si>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</si>
  <si>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</si>
  <si>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</si>
  <si>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</si>
  <si>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</si>
  <si>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</si>
  <si>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</si>
  <si>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</si>
  <si>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</si>
  <si>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</si>
  <si>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</si>
  <si>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</si>
  <si>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</si>
  <si>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</si>
  <si>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</si>
  <si>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</si>
  <si>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</si>
  <si>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</si>
  <si>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</si>
  <si>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</si>
  <si>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</si>
  <si>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</si>
  <si>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</si>
  <si>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</si>
  <si>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</si>
  <si>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</si>
  <si>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</si>
  <si>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</si>
  <si>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</si>
  <si>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</si>
  <si>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</si>
  <si>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</si>
  <si>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</si>
  <si>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</si>
  <si>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</si>
  <si>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</si>
  <si>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</si>
  <si>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</si>
  <si>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</si>
  <si>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</si>
  <si>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</si>
  <si>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</si>
  <si>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</si>
  <si>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</si>
  <si>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</si>
  <si>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</si>
  <si>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</si>
  <si>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</si>
  <si>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</si>
  <si>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</si>
  <si>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</si>
  <si>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</si>
  <si>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</si>
  <si>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</si>
  <si>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</si>
  <si>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</si>
  <si>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</si>
  <si>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</si>
  <si>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</si>
  <si>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</si>
  <si>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</si>
  <si>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</si>
  <si>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</si>
  <si>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</si>
  <si>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</si>
  <si>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</si>
  <si>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</si>
  <si>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</si>
  <si>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</si>
  <si>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</si>
  <si>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</si>
  <si>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</si>
  <si>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</si>
  <si>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</si>
  <si>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</si>
  <si>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</si>
  <si>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</si>
  <si>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</si>
  <si>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</si>
  <si>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</si>
  <si>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</si>
  <si>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</si>
  <si>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</si>
  <si>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</si>
  <si>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</si>
  <si>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</si>
  <si>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</si>
  <si>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</si>
  <si>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</si>
  <si>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</si>
  <si>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</si>
  <si>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</si>
  <si>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</si>
  <si>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</si>
  <si>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</si>
  <si>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</si>
  <si>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</si>
  <si>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</si>
  <si>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</si>
  <si>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</si>
  <si>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</si>
  <si>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</si>
  <si>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</si>
  <si>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</si>
  <si>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</si>
  <si>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</si>
  <si>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</si>
  <si>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</si>
  <si>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</si>
  <si>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</si>
  <si>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</si>
  <si>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</si>
  <si>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</si>
  <si>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</si>
  <si>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</si>
  <si>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</si>
  <si>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</si>
  <si>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</si>
  <si>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</si>
  <si>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</si>
  <si>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</si>
  <si>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</si>
  <si>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</si>
  <si>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</si>
  <si>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</si>
  <si>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</si>
  <si>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</si>
  <si>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</si>
  <si>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</si>
  <si>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</si>
  <si>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</si>
  <si>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</si>
  <si>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</si>
  <si>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</si>
  <si>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</si>
  <si>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</si>
  <si>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</si>
  <si>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</si>
  <si>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</si>
  <si>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</si>
  <si>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</si>
  <si>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</si>
  <si>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</si>
  <si>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</si>
  <si>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</si>
  <si>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</si>
  <si>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</si>
  <si>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</si>
  <si>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</si>
  <si>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</si>
  <si>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</si>
  <si>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</si>
  <si>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</si>
  <si>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</si>
  <si>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</si>
  <si>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</si>
  <si>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</si>
  <si>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</si>
  <si>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</si>
  <si>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</si>
  <si>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</si>
  <si>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</si>
  <si>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</si>
  <si>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</si>
  <si>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</si>
  <si>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</si>
  <si>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</si>
  <si>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</si>
  <si>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</si>
  <si>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</si>
  <si>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</si>
  <si>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</si>
  <si>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</si>
  <si>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</si>
  <si>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</si>
  <si>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</si>
  <si>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</si>
  <si>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</si>
  <si>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</si>
  <si>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</si>
  <si>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</si>
  <si>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</si>
  <si>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</si>
  <si>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</si>
  <si>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</si>
  <si>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</si>
  <si>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</si>
  <si>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</si>
  <si>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</si>
  <si>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</si>
  <si>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</si>
  <si>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</si>
  <si>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</si>
  <si>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</si>
  <si>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</si>
  <si>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</si>
  <si>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</si>
  <si>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</si>
  <si>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</si>
  <si>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</si>
  <si>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</si>
  <si>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</si>
  <si>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</si>
  <si>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</si>
  <si>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</si>
  <si>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</si>
  <si>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</si>
  <si>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</si>
  <si>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</si>
  <si>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</si>
  <si>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</si>
  <si>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</si>
  <si>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</si>
  <si>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</si>
  <si>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</si>
  <si>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</si>
  <si>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</si>
  <si>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</si>
  <si>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</si>
  <si>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</si>
  <si>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</si>
  <si>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</si>
  <si>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</si>
  <si>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</si>
  <si>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</si>
  <si>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</si>
  <si>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</si>
  <si>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</si>
  <si>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</si>
  <si>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</si>
  <si>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</si>
  <si>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</si>
  <si>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</si>
  <si>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</si>
  <si>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</si>
  <si>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</si>
  <si>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</si>
  <si>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</si>
  <si>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</si>
  <si>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</si>
  <si>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</si>
  <si>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</si>
  <si>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</si>
  <si>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</si>
  <si>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</si>
  <si>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</si>
  <si>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</si>
  <si>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</si>
  <si>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</si>
  <si>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</si>
  <si>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</si>
  <si>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</si>
  <si>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</si>
  <si>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</si>
  <si>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</si>
  <si>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</si>
  <si>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</si>
  <si>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</si>
  <si>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</si>
  <si>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</si>
  <si>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</si>
  <si>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</si>
  <si>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</si>
  <si>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</si>
  <si>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</si>
  <si>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</si>
  <si>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</si>
  <si>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</si>
  <si>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</si>
  <si>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</si>
  <si>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</si>
  <si>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</si>
  <si>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</si>
  <si>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</si>
  <si>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</si>
  <si>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</si>
  <si>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</si>
  <si>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</si>
  <si>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</si>
  <si>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</si>
  <si>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</si>
  <si>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</si>
  <si>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</si>
  <si>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</si>
  <si>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</si>
  <si>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</si>
  <si>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</si>
  <si>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</si>
  <si>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</si>
  <si>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</si>
  <si>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</si>
  <si>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</si>
  <si>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</si>
  <si>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</si>
  <si>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</si>
  <si>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</si>
  <si>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</si>
  <si>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</si>
  <si>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</si>
  <si>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</si>
  <si>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</si>
  <si>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</si>
  <si>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</si>
  <si>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</si>
  <si>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</si>
  <si>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</si>
  <si>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</si>
  <si>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</si>
  <si>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</si>
  <si>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</si>
  <si>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</si>
  <si>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</si>
  <si>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</si>
  <si>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</si>
  <si>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</si>
  <si>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</si>
  <si>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</si>
  <si>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</si>
  <si>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</si>
  <si>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</si>
  <si>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</si>
  <si>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</si>
  <si>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</si>
  <si>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</si>
  <si>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</si>
  <si>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</si>
  <si>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</si>
  <si>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</si>
  <si>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</si>
  <si>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</si>
  <si>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</si>
  <si>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</si>
  <si>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</si>
  <si>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</si>
  <si>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</si>
  <si>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</si>
  <si>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</si>
  <si>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</si>
  <si>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</si>
  <si>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</si>
  <si>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</si>
  <si>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</si>
  <si>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</si>
  <si>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</si>
  <si>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</si>
  <si>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</si>
  <si>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</si>
  <si>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</si>
  <si>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</si>
  <si>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</si>
  <si>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</si>
  <si>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</si>
  <si>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</si>
  <si>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</si>
  <si>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</si>
  <si>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</si>
  <si>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</si>
  <si>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</si>
  <si>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</si>
  <si>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</si>
  <si>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</si>
  <si>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</si>
  <si>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</si>
  <si>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</si>
  <si>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</si>
  <si>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</si>
  <si>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</si>
  <si>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</si>
  <si>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</si>
  <si>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</si>
  <si>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</si>
  <si>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</si>
  <si>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</si>
  <si>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</si>
  <si>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</si>
  <si>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</si>
  <si>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</si>
  <si>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</si>
  <si>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</si>
  <si>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</si>
  <si>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</si>
  <si>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</si>
  <si>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</si>
  <si>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</si>
  <si>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</si>
  <si>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</si>
  <si>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</si>
  <si>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</si>
  <si>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</si>
  <si>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</si>
  <si>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</si>
  <si>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</si>
  <si>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</si>
  <si>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</si>
  <si>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</si>
  <si>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</si>
  <si>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</si>
  <si>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</si>
  <si>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</si>
  <si>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</si>
  <si>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</si>
  <si>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</si>
  <si>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</si>
  <si>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</si>
  <si>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</si>
  <si>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</si>
  <si>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</si>
  <si>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</si>
  <si>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</si>
  <si>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</si>
  <si>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</si>
  <si>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</si>
  <si>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</si>
  <si>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</si>
  <si>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</si>
  <si>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</si>
  <si>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</si>
  <si>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</si>
  <si>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</si>
  <si>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</si>
  <si>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</si>
  <si>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</si>
  <si>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</si>
  <si>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</si>
  <si>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</si>
  <si>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</si>
  <si>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</si>
  <si>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</si>
  <si>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</si>
  <si>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</si>
  <si>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</si>
  <si>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</si>
  <si>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</si>
  <si>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</si>
  <si>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</si>
  <si>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</si>
  <si>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</si>
  <si>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</si>
  <si>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</si>
  <si>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</si>
  <si>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</si>
  <si>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</si>
  <si>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</si>
  <si>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</si>
  <si>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</si>
  <si>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</si>
  <si>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</si>
  <si>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</si>
  <si>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</si>
  <si>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</si>
  <si>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</si>
  <si>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</si>
  <si>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</si>
  <si>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</si>
  <si>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</si>
  <si>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</si>
  <si>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</si>
  <si>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</si>
  <si>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</si>
  <si>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</si>
  <si>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</si>
  <si>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</si>
  <si>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</si>
  <si>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</si>
  <si>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</si>
  <si>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</si>
  <si>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</si>
  <si>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</si>
  <si>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</si>
  <si>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</si>
  <si>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</si>
  <si>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</si>
  <si>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</si>
  <si>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</si>
  <si>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</si>
  <si>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</si>
  <si>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</si>
  <si>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</si>
  <si>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</si>
  <si>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</si>
  <si>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</si>
  <si>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</si>
  <si>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</si>
  <si>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</si>
  <si>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</si>
  <si>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</si>
  <si>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</si>
  <si>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</si>
  <si>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</si>
  <si>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</si>
  <si>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</si>
  <si>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</si>
  <si>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</si>
  <si>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</si>
  <si>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</si>
  <si>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</si>
  <si>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</si>
  <si>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</si>
  <si>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</si>
  <si>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</si>
  <si>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</si>
  <si>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</si>
  <si>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</si>
  <si>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</si>
  <si>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</si>
  <si>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</si>
  <si>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</si>
  <si>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</si>
  <si>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</si>
  <si>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</si>
  <si>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</si>
  <si>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</si>
  <si>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</si>
  <si>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</si>
  <si>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</si>
  <si>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</si>
  <si>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</si>
  <si>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</si>
  <si>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</si>
  <si>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</si>
  <si>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</si>
  <si>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</si>
  <si>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</si>
  <si>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</si>
  <si>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</si>
  <si>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</si>
  <si>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</si>
  <si>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</si>
  <si>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</si>
  <si>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</si>
  <si>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</si>
  <si>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</si>
  <si>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</si>
  <si>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</si>
  <si>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</si>
  <si>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</si>
  <si>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</si>
  <si>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</si>
  <si>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</si>
  <si>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</si>
  <si>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</si>
  <si>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</si>
  <si>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</si>
  <si>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</si>
  <si>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</si>
  <si>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</si>
  <si>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</si>
  <si>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</si>
  <si>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</si>
  <si>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</si>
  <si>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</si>
  <si>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</si>
  <si>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</si>
  <si>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</si>
  <si>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</si>
  <si>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</si>
  <si>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</si>
  <si>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</si>
  <si>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</si>
  <si>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</si>
  <si>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</si>
  <si>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</si>
  <si>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</si>
  <si>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</si>
  <si>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</si>
  <si>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</si>
  <si>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</si>
  <si>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</si>
  <si>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</si>
  <si>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</si>
  <si>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</si>
  <si>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</si>
  <si>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</si>
  <si>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</si>
  <si>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</si>
  <si>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</si>
  <si>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</si>
  <si>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</si>
  <si>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</si>
  <si>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</si>
  <si>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</si>
  <si>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</si>
  <si>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</si>
  <si>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</si>
  <si>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</si>
  <si>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</si>
  <si>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</si>
  <si>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</si>
  <si>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</si>
  <si>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</si>
  <si>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</si>
  <si>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</si>
  <si>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</si>
  <si>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</si>
  <si>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</si>
  <si>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</si>
  <si>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</si>
  <si>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</si>
  <si>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</si>
  <si>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</si>
  <si>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</si>
  <si>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</si>
  <si>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</si>
  <si>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</si>
  <si>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</si>
  <si>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</si>
  <si>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</si>
  <si>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</si>
  <si>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</si>
  <si>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</si>
  <si>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</si>
  <si>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</si>
  <si>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</si>
  <si>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</si>
  <si>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</si>
  <si>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</si>
  <si>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</si>
  <si>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</si>
  <si>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</si>
  <si>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</si>
  <si>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</si>
  <si>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</si>
  <si>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</si>
  <si>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</si>
  <si>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</si>
  <si>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</si>
  <si>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</si>
  <si>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</si>
  <si>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</si>
  <si>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</si>
  <si>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</si>
  <si>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</si>
  <si>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</si>
  <si>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</si>
  <si>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</si>
  <si>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</si>
  <si>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</si>
  <si>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</si>
  <si>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</si>
  <si>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</si>
  <si>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</si>
  <si>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</si>
  <si>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</si>
  <si>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</si>
  <si>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</si>
  <si>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</si>
  <si>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</si>
  <si>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</si>
  <si>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</si>
  <si>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</si>
  <si>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</si>
  <si>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</si>
  <si>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</si>
  <si>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</si>
  <si>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</si>
  <si>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</si>
  <si>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</si>
  <si>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</si>
  <si>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</si>
  <si>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</si>
  <si>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</si>
  <si>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</si>
  <si>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</si>
  <si>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</si>
  <si>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</si>
  <si>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</si>
  <si>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</si>
  <si>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</si>
  <si>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</si>
  <si>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</si>
  <si>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</si>
  <si>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</si>
  <si>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</si>
  <si>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</si>
  <si>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</si>
  <si>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</si>
  <si>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</si>
  <si>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</si>
  <si>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</si>
  <si>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</si>
  <si>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</si>
  <si>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</si>
  <si>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</si>
  <si>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</si>
  <si>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</si>
  <si>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</si>
  <si>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</si>
  <si>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</si>
  <si>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</si>
  <si>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</si>
  <si>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</si>
  <si>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</si>
  <si>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</si>
  <si>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</si>
  <si>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</si>
  <si>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</si>
  <si>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</si>
  <si>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</si>
  <si>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</si>
  <si>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</si>
  <si>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</si>
  <si>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</si>
  <si>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</si>
  <si>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</si>
  <si>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</si>
  <si>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</si>
  <si>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</si>
  <si>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</si>
  <si>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</si>
  <si>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</si>
  <si>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</si>
  <si>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</si>
  <si>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</si>
  <si>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</si>
  <si>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</si>
  <si>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</si>
  <si>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</si>
  <si>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</si>
  <si>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</si>
  <si>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</si>
  <si>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</si>
  <si>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</si>
  <si>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</si>
  <si>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</si>
  <si>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</si>
  <si>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</si>
  <si>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</si>
  <si>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</si>
  <si>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</si>
  <si>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</si>
  <si>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</si>
  <si>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</si>
  <si>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</si>
  <si>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</si>
  <si>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</si>
  <si>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</si>
  <si>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</si>
  <si>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</si>
  <si>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</si>
  <si>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</si>
  <si>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</si>
  <si>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</si>
  <si>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</si>
  <si>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</si>
  <si>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</si>
  <si>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</si>
  <si>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</si>
  <si>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</si>
  <si>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</si>
  <si>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</si>
  <si>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</si>
  <si>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</si>
  <si>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</si>
  <si>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</si>
  <si>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</si>
  <si>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</si>
  <si>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</si>
  <si>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</si>
  <si>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</si>
  <si>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</si>
  <si>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</si>
  <si>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</si>
  <si>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</si>
  <si>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</si>
  <si>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</si>
  <si>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</si>
  <si>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</si>
  <si>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</si>
  <si>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</si>
  <si>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</si>
  <si>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</si>
  <si>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</si>
  <si>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</si>
  <si>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</si>
  <si>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</si>
  <si>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</si>
  <si>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</si>
  <si>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</si>
  <si>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</si>
  <si>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</si>
  <si>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</si>
  <si>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</si>
  <si>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</si>
  <si>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</si>
  <si>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</si>
  <si>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</si>
  <si>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</si>
  <si>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</si>
  <si>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</si>
  <si>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</si>
  <si>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</si>
  <si>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</si>
  <si>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</si>
  <si>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</si>
  <si>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</si>
  <si>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</si>
  <si>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</si>
  <si>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</si>
  <si>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</si>
  <si>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</si>
  <si>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</si>
  <si>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</si>
  <si>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</si>
  <si>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</si>
  <si>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</si>
  <si>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</si>
  <si>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</si>
  <si>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</si>
  <si>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</si>
  <si>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</si>
  <si>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</si>
  <si>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</si>
  <si>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</si>
  <si>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</si>
  <si>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</si>
  <si>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</si>
  <si>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</si>
  <si>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</si>
  <si>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</si>
  <si>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</si>
  <si>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</si>
  <si>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</si>
  <si>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</si>
  <si>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</si>
  <si>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</si>
  <si>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</si>
  <si>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</si>
  <si>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</si>
  <si>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</si>
  <si>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</si>
  <si>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</si>
  <si>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</si>
  <si>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</si>
  <si>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</si>
  <si>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</si>
  <si>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</si>
  <si>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</si>
  <si>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</si>
  <si>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</si>
  <si>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</si>
  <si>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</si>
  <si>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</si>
  <si>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</si>
  <si>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</si>
  <si>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</si>
  <si>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</si>
  <si>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</si>
  <si>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</si>
  <si>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</si>
  <si>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</si>
  <si>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</si>
  <si>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</si>
  <si>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</si>
  <si>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</si>
  <si>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</si>
  <si>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</si>
  <si>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</si>
  <si>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</si>
  <si>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</si>
  <si>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</si>
  <si>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</si>
  <si>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</si>
  <si>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</si>
  <si>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</si>
  <si>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</si>
  <si>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</si>
  <si>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</si>
  <si>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</si>
  <si>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</si>
  <si>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</si>
  <si>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</si>
  <si>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</si>
  <si>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</si>
  <si>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</si>
  <si>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</si>
  <si>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</si>
  <si>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</si>
  <si>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</si>
  <si>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</si>
  <si>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</si>
  <si>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</si>
  <si>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</si>
  <si>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</si>
  <si>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</si>
  <si>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</si>
  <si>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</si>
  <si>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</si>
  <si>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</si>
  <si>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</si>
  <si>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</si>
  <si>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</si>
  <si>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</si>
  <si>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</si>
  <si>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</si>
  <si>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</si>
  <si>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</si>
  <si>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</si>
  <si>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</si>
  <si>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</si>
  <si>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</si>
  <si>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</si>
  <si>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</si>
  <si>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</si>
  <si>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</si>
  <si>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</si>
  <si>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</si>
  <si>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</si>
  <si>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</si>
  <si>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</si>
  <si>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</si>
  <si>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</si>
  <si>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</si>
  <si>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</si>
  <si>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</si>
  <si>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</si>
  <si>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</si>
  <si>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</si>
  <si>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</si>
  <si>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</si>
  <si>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</si>
  <si>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</si>
  <si>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</si>
  <si>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</si>
  <si>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</si>
  <si>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</si>
  <si>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</si>
  <si>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</si>
  <si>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</si>
  <si>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</si>
  <si>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</si>
  <si>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</si>
  <si>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</si>
  <si>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</si>
  <si>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</si>
  <si>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</si>
  <si>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</si>
  <si>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</si>
  <si>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</si>
  <si>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</si>
  <si>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</si>
  <si>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</si>
  <si>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</si>
  <si>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</si>
  <si>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</si>
  <si>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</si>
  <si>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</si>
  <si>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</si>
  <si>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</si>
  <si>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</si>
  <si>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</si>
  <si>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</si>
  <si>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</si>
  <si>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</si>
  <si>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</si>
  <si>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</si>
  <si>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</si>
  <si>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</si>
  <si>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</si>
  <si>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</si>
  <si>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</si>
  <si>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</si>
  <si>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</si>
  <si>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</si>
  <si>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</si>
  <si>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</si>
  <si>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</si>
  <si>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</si>
  <si>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</si>
  <si>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</si>
  <si>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</si>
  <si>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</si>
  <si>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</si>
  <si>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</si>
  <si>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</si>
  <si>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</si>
  <si>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</si>
  <si>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</si>
  <si>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</si>
  <si>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</si>
  <si>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</si>
  <si>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</si>
  <si>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</si>
  <si>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</si>
  <si>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</si>
  <si>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</si>
  <si>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</si>
  <si>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</si>
  <si>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</si>
  <si>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</si>
  <si>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</si>
  <si>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</si>
  <si>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</si>
  <si>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</si>
  <si>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</si>
  <si>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</si>
  <si>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</si>
  <si>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</si>
  <si>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</si>
  <si>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</si>
  <si>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</si>
  <si>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</si>
  <si>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</si>
  <si>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</si>
  <si>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</si>
  <si>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</si>
  <si>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</si>
  <si>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</si>
  <si>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</si>
  <si>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</si>
  <si>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</si>
  <si>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</si>
  <si>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</si>
  <si>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</si>
  <si>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</si>
  <si>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</si>
  <si>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</si>
  <si>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</si>
  <si>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</si>
  <si>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</si>
  <si>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</si>
  <si>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</si>
  <si>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</si>
  <si>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</si>
  <si>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</si>
  <si>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</si>
  <si>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</si>
  <si>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</si>
  <si>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</si>
  <si>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</si>
  <si>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</si>
  <si>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</si>
  <si>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</si>
  <si>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</si>
  <si>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</si>
  <si>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</si>
  <si>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</si>
  <si>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</si>
  <si>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</si>
  <si>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</si>
  <si>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</si>
  <si>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</si>
  <si>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</si>
  <si>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</si>
  <si>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</si>
  <si>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</si>
  <si>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</si>
  <si>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</si>
  <si>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</si>
  <si>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</si>
  <si>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</si>
  <si>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</si>
  <si>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</si>
  <si>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</si>
  <si>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</si>
  <si>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</si>
  <si>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</si>
  <si>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</si>
  <si>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</si>
  <si>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</si>
  <si>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</si>
  <si>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</si>
  <si>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</si>
  <si>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</si>
  <si>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</si>
  <si>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</si>
  <si>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</si>
  <si>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</si>
  <si>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</si>
  <si>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</si>
  <si>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</si>
  <si>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</si>
  <si>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</si>
  <si>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</si>
  <si>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</si>
  <si>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</si>
  <si>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</si>
  <si>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</si>
  <si>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</si>
  <si>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</si>
  <si>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</si>
  <si>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</si>
  <si>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</si>
  <si>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</si>
  <si>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</si>
  <si>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</si>
  <si>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</si>
  <si>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</si>
  <si>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</si>
  <si>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</si>
  <si>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</si>
  <si>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</si>
  <si>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</si>
  <si>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</si>
  <si>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</si>
  <si>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</si>
  <si>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</si>
  <si>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</si>
  <si>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</si>
  <si>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</si>
  <si>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</si>
  <si>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</si>
  <si>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</si>
  <si>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</si>
  <si>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</si>
  <si>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</si>
  <si>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</si>
  <si>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</si>
  <si>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</si>
  <si>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</si>
  <si>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</si>
  <si>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</si>
  <si>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</si>
  <si>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</si>
  <si>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</si>
  <si>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</si>
  <si>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</si>
  <si>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</si>
  <si>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</si>
  <si>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</si>
  <si>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</si>
  <si>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</si>
  <si>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</si>
  <si>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</si>
  <si>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</si>
  <si>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</si>
  <si>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</si>
  <si>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</si>
  <si>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</si>
  <si>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</si>
  <si>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</si>
  <si>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</si>
  <si>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</si>
  <si>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</si>
  <si>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</si>
  <si>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</si>
  <si>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</si>
  <si>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</si>
  <si>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</si>
  <si>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</si>
  <si>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</si>
  <si>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</si>
  <si>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</si>
  <si>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</si>
  <si>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</si>
  <si>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</si>
  <si>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</si>
  <si>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</si>
  <si>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</si>
  <si>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</si>
  <si>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</si>
  <si>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</si>
  <si>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</si>
  <si>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</si>
  <si>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</si>
  <si>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</si>
  <si>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</si>
  <si>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</si>
  <si>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</si>
  <si>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</si>
  <si>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</si>
  <si>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</si>
  <si>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</si>
  <si>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</si>
  <si>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</si>
  <si>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</si>
  <si>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</si>
  <si>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</si>
  <si>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</si>
  <si>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</si>
  <si>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</si>
  <si>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</si>
  <si>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</si>
  <si>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</si>
  <si>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</si>
  <si>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</si>
  <si>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</si>
  <si>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</si>
  <si>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</si>
  <si>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</si>
  <si>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</si>
  <si>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</si>
  <si>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</si>
  <si>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</si>
  <si>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</si>
  <si>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</si>
  <si>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</si>
  <si>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</si>
  <si>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</si>
  <si>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</si>
  <si>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</si>
  <si>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</si>
  <si>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</si>
  <si>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</si>
  <si>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</si>
  <si>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</si>
  <si>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</si>
  <si>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</si>
  <si>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</si>
  <si>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</si>
  <si>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</si>
  <si>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</si>
  <si>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</si>
  <si>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</si>
  <si>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</si>
  <si>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</si>
  <si>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</si>
  <si>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</si>
  <si>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</si>
  <si>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</si>
  <si>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</si>
  <si>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</si>
  <si>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</si>
  <si>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</si>
  <si>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</si>
  <si>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</si>
  <si>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</si>
  <si>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</si>
  <si>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</si>
  <si>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</si>
  <si>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</si>
  <si>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</si>
  <si>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</si>
  <si>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</si>
  <si>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</si>
  <si>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</si>
  <si>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</si>
  <si>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</si>
  <si>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</si>
  <si>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</si>
  <si>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</si>
  <si>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</si>
  <si>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</si>
  <si>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</si>
  <si>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</si>
  <si>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</si>
  <si>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</si>
  <si>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</si>
  <si>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</si>
  <si>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</si>
  <si>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</si>
  <si>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</si>
  <si>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</si>
  <si>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</si>
  <si>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</si>
  <si>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</si>
  <si>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</si>
  <si>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</si>
  <si>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</si>
  <si>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</si>
  <si>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</si>
  <si>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</si>
  <si>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</si>
  <si>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</si>
  <si>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</si>
  <si>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</si>
  <si>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</si>
  <si>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</si>
  <si>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</si>
  <si>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</si>
  <si>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</si>
  <si>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</si>
  <si>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</si>
  <si>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</si>
  <si>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</si>
  <si>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</si>
  <si>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</si>
  <si>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</si>
  <si>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</si>
  <si>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</si>
  <si>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</si>
  <si>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</si>
  <si>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</si>
  <si>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</si>
  <si>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</si>
  <si>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</si>
  <si>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</si>
  <si>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</si>
  <si>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</si>
  <si>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</si>
  <si>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</si>
  <si>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</si>
  <si>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</si>
  <si>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</si>
  <si>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</si>
  <si>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</si>
  <si>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</si>
  <si>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</si>
  <si>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</si>
  <si>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</si>
  <si>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</si>
  <si>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</si>
  <si>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</si>
  <si>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</si>
  <si>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</si>
  <si>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</si>
  <si>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</si>
  <si>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</si>
  <si>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</si>
  <si>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</si>
  <si>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</si>
  <si>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</si>
  <si>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</si>
  <si>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</si>
  <si>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</si>
  <si>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</si>
  <si>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</si>
  <si>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</si>
  <si>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</si>
  <si>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</si>
  <si>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</si>
  <si>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</si>
  <si>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</si>
  <si>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</si>
  <si>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</si>
  <si>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</si>
  <si>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</si>
  <si>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</si>
  <si>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</si>
  <si>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</si>
  <si>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</si>
  <si>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</si>
  <si>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</si>
  <si>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</si>
  <si>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</si>
  <si>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</si>
  <si>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</si>
  <si>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</si>
  <si>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</si>
  <si>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</si>
  <si>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</si>
  <si>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</si>
  <si>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</si>
  <si>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</si>
  <si>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</si>
  <si>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</si>
  <si>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</si>
  <si>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</si>
  <si>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</si>
  <si>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</si>
  <si>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</si>
  <si>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</si>
  <si>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</si>
  <si>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</si>
  <si>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</si>
  <si>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</si>
  <si>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</si>
  <si>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</si>
  <si>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</si>
  <si>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</si>
  <si>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</si>
  <si>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</si>
  <si>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</si>
  <si>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</si>
  <si>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</si>
  <si>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</si>
  <si>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</si>
  <si>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</si>
  <si>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</si>
  <si>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</si>
  <si>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</si>
  <si>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</si>
  <si>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</si>
  <si>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</si>
  <si>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</si>
  <si>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</si>
  <si>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</si>
  <si>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</si>
  <si>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</si>
  <si>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</si>
  <si>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</si>
  <si>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</si>
  <si>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</si>
  <si>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</si>
  <si>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</si>
  <si>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</si>
  <si>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</si>
  <si>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</si>
  <si>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</si>
  <si>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</si>
  <si>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</si>
  <si>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</si>
  <si>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</si>
  <si>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</si>
  <si>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</si>
  <si>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</si>
  <si>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</si>
  <si>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</si>
  <si>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</si>
  <si>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</si>
  <si>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</si>
  <si>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</si>
  <si>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</si>
  <si>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</si>
  <si>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</si>
  <si>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</si>
  <si>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</si>
  <si>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</si>
  <si>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</si>
  <si>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</si>
  <si>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</si>
  <si>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</si>
  <si>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</si>
  <si>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</si>
  <si>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</si>
  <si>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</si>
  <si>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</si>
  <si>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</si>
  <si>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</si>
  <si>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</si>
  <si>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</si>
  <si>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</si>
  <si>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</si>
  <si>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</si>
  <si>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</si>
  <si>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</si>
  <si>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</si>
  <si>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</si>
  <si>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</si>
  <si>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</si>
  <si>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</si>
  <si>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</si>
  <si>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</si>
  <si>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</si>
  <si>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</si>
  <si>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</si>
  <si>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</si>
  <si>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</si>
  <si>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</si>
  <si>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</si>
  <si>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</si>
  <si>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</si>
  <si>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</si>
  <si>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</si>
  <si>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</si>
  <si>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</si>
  <si>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</si>
  <si>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</si>
  <si>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</si>
  <si>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</si>
  <si>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</si>
  <si>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</si>
  <si>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</si>
  <si>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</si>
  <si>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</si>
  <si>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</si>
  <si>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</si>
  <si>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</si>
  <si>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</si>
  <si>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</si>
  <si>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</si>
  <si>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</si>
  <si>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</si>
  <si>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</si>
  <si>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</si>
  <si>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</si>
  <si>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</si>
  <si>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</si>
  <si>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</si>
  <si>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</si>
  <si>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</si>
  <si>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</si>
  <si>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</si>
  <si>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</si>
  <si>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</si>
  <si>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</si>
  <si>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</si>
  <si>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</si>
  <si>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</si>
  <si>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</si>
  <si>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</si>
  <si>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</si>
  <si>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</si>
  <si>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</si>
  <si>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</si>
  <si>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</si>
  <si>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</si>
  <si>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</si>
  <si>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</si>
  <si>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</si>
  <si>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</si>
  <si>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</si>
  <si>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</si>
  <si>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</si>
  <si>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</si>
  <si>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</si>
  <si>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</si>
  <si>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</si>
  <si>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</si>
  <si>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</si>
  <si>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</si>
  <si>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</si>
  <si>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</si>
  <si>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</si>
  <si>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</si>
  <si>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</si>
  <si>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</si>
  <si>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</si>
  <si>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</si>
  <si>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</si>
  <si>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</si>
  <si>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</si>
  <si>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</si>
  <si>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</si>
  <si>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</si>
  <si>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</si>
  <si>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</si>
  <si>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</si>
  <si>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</si>
  <si>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</si>
  <si>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</si>
  <si>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</si>
  <si>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</si>
  <si>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</si>
  <si>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</si>
  <si>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</si>
  <si>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</si>
  <si>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</si>
  <si>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</si>
  <si>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</si>
  <si>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</si>
  <si>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</si>
  <si>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</si>
  <si>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</si>
  <si>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</si>
  <si>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</si>
  <si>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</si>
  <si>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</si>
  <si>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</si>
  <si>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</si>
  <si>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</si>
  <si>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</si>
  <si>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</si>
  <si>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</si>
  <si>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</si>
  <si>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</si>
  <si>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</si>
  <si>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</si>
  <si>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</si>
  <si>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</si>
  <si>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</si>
  <si>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</si>
  <si>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</si>
  <si>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</si>
  <si>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</si>
  <si>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</si>
  <si>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</si>
  <si>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</si>
  <si>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</si>
  <si>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</si>
  <si>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</si>
  <si>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</si>
  <si>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</si>
  <si>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</si>
  <si>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</si>
  <si>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</si>
  <si>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</si>
  <si>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</si>
  <si>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</si>
  <si>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</si>
  <si>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</si>
  <si>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</si>
  <si>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</si>
  <si>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</si>
  <si>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</si>
  <si>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</si>
  <si>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</si>
  <si>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</si>
  <si>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</si>
  <si>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</si>
  <si>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</si>
  <si>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</si>
  <si>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</si>
  <si>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</si>
  <si>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</si>
  <si>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</si>
  <si>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</si>
  <si>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</si>
  <si>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</si>
  <si>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</si>
  <si>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</si>
  <si>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</si>
  <si>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</si>
  <si>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</si>
  <si>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</si>
  <si>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</si>
  <si>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</si>
  <si>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</si>
  <si>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</si>
  <si>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</si>
  <si>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</si>
  <si>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</si>
  <si>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</si>
  <si>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</si>
  <si>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</si>
  <si>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</si>
  <si>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</si>
  <si>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</si>
  <si>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</si>
  <si>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</si>
  <si>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</si>
  <si>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</si>
  <si>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</si>
  <si>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</si>
  <si>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</si>
  <si>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</si>
  <si>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</si>
  <si>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</si>
  <si>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</si>
  <si>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</si>
  <si>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</si>
  <si>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</si>
  <si>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</si>
  <si>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</si>
  <si>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</si>
  <si>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</si>
  <si>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</si>
  <si>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</si>
  <si>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</si>
  <si>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</si>
  <si>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</si>
  <si>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</si>
  <si>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</si>
  <si>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</si>
  <si>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</si>
  <si>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</si>
  <si>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</si>
  <si>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</si>
  <si>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</si>
  <si>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</si>
  <si>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</si>
  <si>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</si>
  <si>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</si>
  <si>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</si>
  <si>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</si>
  <si>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</si>
  <si>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</si>
  <si>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</si>
  <si>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</si>
  <si>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</si>
  <si>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</si>
  <si>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</si>
  <si>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</si>
  <si>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</si>
  <si>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</si>
  <si>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</si>
  <si>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</si>
  <si>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</si>
  <si>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</si>
  <si>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</si>
  <si>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</si>
  <si>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</si>
  <si>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</si>
  <si>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</si>
  <si>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</si>
  <si>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</si>
  <si>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</si>
  <si>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</si>
  <si>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</si>
  <si>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</si>
  <si>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</si>
  <si>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</si>
  <si>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</si>
  <si>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</si>
  <si>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</si>
  <si>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</si>
  <si>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</si>
  <si>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</si>
  <si>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</si>
  <si>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</si>
  <si>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</si>
  <si>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</si>
  <si>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</si>
  <si>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</si>
  <si>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</si>
  <si>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</si>
  <si>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</si>
  <si>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</si>
  <si>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</si>
  <si>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</si>
  <si>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</si>
  <si>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</si>
  <si>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</si>
  <si>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</si>
  <si>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</si>
  <si>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</si>
  <si>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</si>
  <si>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</si>
  <si>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</si>
  <si>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</si>
  <si>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</si>
  <si>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</si>
  <si>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</si>
  <si>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</si>
  <si>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</si>
  <si>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</si>
  <si>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</si>
  <si>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</si>
  <si>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</si>
  <si>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</si>
  <si>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</si>
  <si>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</si>
  <si>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</si>
  <si>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</si>
  <si>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</si>
  <si>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</si>
  <si>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</si>
  <si>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</si>
  <si>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</si>
  <si>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</si>
  <si>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</si>
  <si>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</si>
  <si>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</si>
  <si>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</si>
  <si>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</si>
  <si>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</si>
  <si>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</si>
  <si>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</si>
  <si>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</si>
  <si>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</si>
  <si>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</si>
  <si>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</si>
  <si>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</si>
  <si>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</si>
  <si>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</si>
  <si>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</si>
  <si>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</si>
  <si>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</si>
  <si>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</si>
  <si>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</si>
  <si>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</si>
  <si>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</si>
  <si>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</si>
  <si>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</si>
  <si>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</si>
  <si>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</si>
  <si>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</si>
  <si>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</si>
  <si>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</si>
  <si>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</si>
  <si>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</si>
  <si>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</si>
  <si>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</si>
  <si>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</si>
  <si>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</si>
  <si>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</si>
  <si>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</si>
  <si>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</si>
  <si>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</si>
  <si>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</si>
  <si>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</si>
  <si>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</si>
  <si>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</si>
  <si>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</si>
  <si>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</si>
  <si>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</si>
  <si>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</si>
  <si>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</si>
  <si>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</si>
  <si>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</si>
  <si>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</si>
  <si>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</si>
  <si>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</si>
  <si>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</si>
  <si>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</si>
  <si>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</si>
  <si>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</si>
  <si>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</si>
  <si>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</si>
  <si>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</si>
  <si>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</si>
  <si>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</si>
  <si>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</si>
  <si>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</si>
  <si>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</si>
  <si>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</si>
  <si>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</si>
  <si>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</si>
  <si>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</si>
  <si>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</si>
  <si>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</si>
  <si>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</si>
  <si>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</si>
  <si>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</si>
  <si>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</si>
  <si>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</si>
  <si>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</si>
  <si>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</si>
  <si>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</si>
  <si>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</si>
  <si>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</si>
  <si>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</si>
  <si>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</si>
  <si>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</si>
  <si>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</si>
  <si>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</si>
  <si>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</si>
  <si>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</si>
  <si>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</si>
  <si>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</si>
  <si>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</si>
  <si>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</si>
  <si>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</si>
  <si>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</si>
  <si>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</si>
  <si>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</si>
  <si>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</si>
  <si>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</si>
  <si>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</si>
  <si>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</si>
  <si>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</si>
  <si>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</si>
  <si>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</si>
  <si>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</si>
  <si>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</si>
  <si>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</si>
  <si>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</si>
  <si>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</si>
  <si>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</si>
  <si>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</si>
  <si>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</si>
  <si>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</si>
  <si>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</si>
  <si>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</si>
  <si>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</si>
  <si>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</si>
  <si>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</si>
  <si>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</si>
  <si>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</si>
  <si>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</si>
  <si>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</si>
  <si>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</si>
  <si>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</si>
  <si>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</si>
  <si>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</si>
  <si>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</si>
  <si>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</si>
  <si>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</si>
  <si>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</si>
  <si>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</si>
  <si>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</si>
  <si>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</si>
  <si>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</si>
  <si>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</si>
  <si>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</si>
  <si>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</si>
  <si>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</si>
  <si>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</si>
  <si>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</si>
  <si>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</si>
  <si>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</si>
  <si>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</si>
  <si>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</si>
  <si>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</si>
  <si>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</si>
  <si>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</si>
  <si>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</si>
  <si>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</si>
  <si>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</si>
  <si>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</si>
  <si>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</si>
  <si>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</si>
  <si>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</si>
  <si>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</si>
  <si>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</si>
  <si>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</si>
  <si>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</si>
  <si>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</si>
  <si>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</si>
  <si>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</si>
  <si>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</si>
  <si>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</si>
  <si>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</si>
  <si>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</si>
  <si>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</si>
  <si>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</si>
  <si>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</si>
  <si>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</si>
  <si>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</si>
  <si>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</si>
  <si>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</si>
  <si>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</si>
  <si>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</si>
  <si>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</si>
  <si>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</si>
  <si>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</si>
  <si>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</si>
  <si>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</si>
  <si>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</si>
  <si>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</si>
  <si>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</si>
  <si>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</si>
  <si>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</si>
  <si>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</si>
  <si>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</si>
  <si>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</si>
  <si>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</si>
  <si>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</si>
  <si>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</si>
  <si>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</si>
  <si>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</si>
  <si>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</si>
  <si>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</si>
  <si>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</si>
  <si>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</si>
  <si>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</si>
  <si>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</si>
  <si>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</si>
  <si>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</si>
  <si>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</si>
  <si>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</si>
  <si>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</si>
  <si>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</si>
  <si>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</si>
  <si>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</si>
  <si>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</si>
  <si>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</si>
  <si>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</si>
  <si>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</si>
  <si>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</si>
  <si>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</si>
  <si>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</si>
  <si>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</si>
  <si>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</si>
  <si>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</si>
  <si>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</si>
  <si>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</si>
  <si>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</si>
  <si>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</si>
  <si>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</si>
  <si>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</si>
  <si>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</si>
  <si>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</si>
  <si>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</si>
  <si>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</si>
  <si>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</si>
  <si>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</si>
  <si>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</si>
  <si>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</si>
  <si>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</si>
  <si>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</si>
  <si>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</si>
  <si>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</si>
  <si>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</si>
  <si>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</si>
  <si>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</si>
  <si>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</si>
  <si>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</si>
  <si>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</si>
  <si>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</si>
  <si>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</si>
  <si>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</si>
  <si>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</si>
  <si>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</si>
  <si>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</si>
  <si>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</si>
  <si>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</si>
  <si>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</si>
  <si>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</si>
  <si>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</si>
  <si>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</si>
  <si>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</si>
  <si>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</si>
  <si>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</si>
  <si>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</si>
  <si>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</si>
  <si>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</si>
  <si>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</si>
  <si>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</si>
  <si>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</si>
  <si>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</si>
  <si>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</si>
  <si>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</si>
  <si>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</si>
  <si>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</si>
  <si>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</si>
  <si>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</si>
  <si>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</si>
  <si>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</si>
  <si>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</si>
  <si>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</si>
  <si>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</si>
  <si>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</si>
  <si>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</si>
  <si>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</si>
  <si>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</si>
  <si>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</si>
  <si>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</si>
  <si>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</si>
  <si>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</si>
  <si>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</si>
  <si>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</si>
  <si>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</si>
  <si>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</si>
  <si>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</si>
  <si>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</si>
  <si>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</si>
  <si>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</si>
  <si>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</si>
  <si>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</si>
  <si>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</si>
  <si>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</si>
  <si>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</si>
  <si>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</si>
  <si>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</si>
  <si>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</si>
  <si>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</si>
  <si>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</si>
  <si>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</si>
  <si>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</si>
  <si>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</si>
  <si>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</si>
  <si>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</si>
  <si>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</si>
  <si>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</si>
  <si>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</si>
  <si>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</si>
  <si>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</si>
  <si>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</si>
  <si>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</si>
  <si>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</si>
  <si>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</si>
  <si>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</si>
  <si>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</si>
  <si>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</si>
  <si>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</si>
  <si>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</si>
  <si>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</si>
  <si>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</si>
  <si>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</si>
  <si>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</si>
  <si>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</si>
  <si>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</si>
  <si>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</si>
  <si>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</si>
  <si>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</si>
  <si>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</si>
  <si>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</si>
  <si>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</si>
  <si>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</si>
  <si>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</si>
  <si>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</si>
  <si>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</si>
  <si>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</si>
  <si>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</si>
  <si>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</si>
  <si>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</si>
  <si>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</si>
  <si>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</si>
  <si>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</si>
  <si>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</si>
  <si>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</si>
  <si>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</si>
  <si>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</si>
  <si>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</si>
  <si>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</si>
  <si>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</si>
  <si>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</si>
  <si>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</si>
  <si>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</si>
  <si>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</si>
  <si>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</si>
  <si>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</si>
  <si>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</si>
  <si>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</si>
  <si>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</si>
  <si>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</si>
  <si>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</si>
  <si>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</si>
  <si>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</si>
  <si>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</si>
  <si>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</si>
  <si>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</si>
  <si>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</si>
  <si>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</si>
  <si>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</si>
  <si>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</si>
  <si>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</si>
  <si>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</si>
  <si>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</si>
  <si>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</si>
  <si>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</si>
  <si>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</si>
  <si>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</si>
  <si>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</si>
  <si>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</si>
  <si>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</si>
  <si>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</si>
  <si>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</si>
  <si>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</si>
  <si>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</si>
  <si>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</si>
  <si>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</si>
  <si>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</si>
  <si>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</si>
  <si>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</si>
  <si>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</si>
  <si>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</si>
  <si>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</si>
  <si>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</si>
  <si>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</si>
  <si>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</si>
  <si>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</si>
  <si>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</si>
  <si>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</si>
  <si>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</si>
  <si>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</si>
  <si>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</si>
  <si>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</si>
  <si>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</si>
  <si>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</si>
  <si>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</si>
  <si>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</si>
  <si>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</si>
  <si>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</si>
  <si>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</si>
  <si>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</si>
  <si>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</si>
  <si>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</si>
  <si>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</si>
  <si>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</si>
  <si>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</si>
  <si>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</si>
  <si>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</si>
  <si>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</si>
  <si>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</si>
  <si>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</si>
  <si>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</si>
  <si>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</si>
  <si>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</si>
  <si>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</si>
  <si>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</si>
  <si>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</si>
  <si>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</si>
  <si>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</si>
  <si>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</si>
  <si>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</si>
  <si>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</si>
  <si>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</si>
  <si>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</si>
  <si>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</si>
  <si>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</si>
  <si>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</si>
  <si>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</si>
  <si>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</si>
  <si>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</si>
  <si>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</si>
  <si>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</si>
  <si>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</si>
  <si>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</si>
  <si>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</si>
  <si>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</si>
  <si>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</si>
  <si>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</si>
  <si>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</si>
  <si>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</si>
  <si>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</si>
  <si>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</si>
  <si>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</si>
  <si>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</si>
  <si>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</si>
  <si>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</si>
  <si>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</si>
  <si>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</si>
  <si>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</si>
  <si>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</si>
  <si>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</si>
  <si>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</si>
  <si>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</si>
  <si>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</si>
  <si>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</si>
  <si>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</si>
  <si>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</si>
  <si>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</si>
  <si>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</si>
  <si>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</si>
  <si>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</si>
  <si>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</si>
  <si>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</si>
  <si>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</si>
  <si>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</si>
  <si>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</si>
  <si>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</si>
  <si>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</si>
  <si>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</si>
  <si>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</si>
  <si>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</si>
  <si>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</si>
  <si>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</si>
  <si>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</si>
  <si>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</si>
  <si>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</si>
  <si>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</si>
  <si>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</si>
  <si>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</si>
  <si>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</si>
  <si>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</si>
  <si>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</si>
  <si>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</si>
  <si>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</si>
  <si>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</si>
  <si>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</si>
  <si>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</si>
  <si>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</si>
  <si>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</si>
  <si>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</si>
  <si>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</si>
  <si>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</si>
  <si>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</si>
  <si>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</si>
  <si>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</si>
  <si>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</si>
  <si>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</si>
  <si>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</si>
  <si>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</si>
  <si>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</si>
  <si>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</si>
  <si>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</si>
  <si>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</si>
  <si>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</si>
  <si>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</si>
  <si>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</si>
  <si>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</si>
  <si>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</si>
  <si>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</si>
  <si>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</si>
  <si>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</si>
  <si>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</si>
  <si>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</si>
  <si>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</si>
  <si>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</si>
  <si>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</si>
  <si>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</si>
  <si>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</si>
  <si>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</si>
  <si>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</si>
  <si>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</si>
  <si>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</si>
  <si>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</si>
  <si>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</si>
  <si>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</si>
  <si>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</si>
  <si>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</si>
  <si>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</si>
  <si>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</si>
  <si>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</si>
  <si>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</si>
  <si>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</si>
  <si>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</si>
  <si>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</si>
  <si>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</si>
  <si>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</si>
  <si>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</si>
  <si>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</si>
  <si>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</si>
  <si>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</si>
  <si>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</si>
  <si>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</si>
  <si>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</si>
  <si>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</si>
  <si>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</si>
  <si>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</si>
  <si>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</si>
  <si>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</si>
  <si>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</si>
  <si>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</si>
  <si>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</si>
  <si>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</si>
  <si>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</si>
  <si>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</si>
  <si>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</si>
  <si>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</si>
  <si>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</si>
  <si>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</si>
  <si>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</si>
  <si>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</si>
  <si>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</si>
  <si>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</si>
  <si>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</si>
  <si>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</si>
  <si>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</si>
  <si>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</si>
  <si>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</si>
  <si>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</si>
  <si>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</si>
  <si>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</si>
  <si>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</si>
  <si>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</si>
  <si>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</si>
  <si>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</si>
  <si>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</si>
  <si>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</si>
  <si>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</si>
  <si>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</si>
  <si>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</si>
  <si>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</si>
  <si>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</si>
  <si>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</si>
  <si>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</si>
  <si>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</si>
  <si>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</si>
  <si>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</si>
  <si>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</si>
  <si>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</si>
  <si>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</si>
  <si>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</si>
  <si>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</si>
  <si>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</si>
  <si>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</si>
  <si>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</si>
  <si>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</si>
  <si>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</si>
  <si>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</si>
  <si>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</si>
  <si>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</si>
  <si>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</si>
  <si>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</si>
  <si>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</si>
  <si>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</si>
  <si>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</si>
  <si>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</si>
  <si>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</si>
  <si>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</si>
  <si>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</si>
  <si>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</si>
  <si>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</si>
  <si>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</si>
  <si>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</si>
  <si>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</si>
  <si>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</si>
  <si>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</si>
  <si>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</si>
  <si>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</si>
  <si>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</si>
  <si>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</si>
  <si>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</si>
  <si>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</si>
  <si>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</si>
  <si>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</si>
  <si>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</si>
  <si>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</si>
  <si>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</si>
  <si>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</si>
  <si>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</si>
  <si>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</si>
  <si>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</si>
  <si>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</si>
  <si>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</si>
  <si>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</si>
  <si>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</si>
  <si>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</si>
  <si>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</si>
  <si>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</si>
  <si>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</si>
  <si>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</si>
  <si>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</si>
  <si>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</si>
  <si>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</si>
  <si>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</si>
  <si>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</si>
  <si>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</si>
  <si>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</si>
  <si>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</si>
  <si>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</si>
  <si>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</si>
  <si>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</si>
  <si>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</si>
  <si>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</si>
  <si>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</si>
  <si>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</si>
  <si>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</si>
  <si>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</si>
  <si>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</si>
  <si>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</si>
  <si>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</si>
  <si>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</si>
  <si>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</si>
  <si>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</si>
  <si>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</si>
  <si>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</si>
  <si>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</si>
  <si>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</si>
  <si>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</si>
  <si>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</si>
  <si>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</si>
  <si>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</si>
  <si>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</si>
  <si>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</si>
  <si>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</si>
  <si>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</si>
  <si>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</si>
  <si>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</si>
  <si>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</si>
  <si>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</si>
  <si>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</si>
  <si>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</si>
  <si>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</si>
  <si>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</si>
  <si>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</si>
  <si>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</si>
  <si>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</si>
  <si>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</si>
  <si>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</si>
  <si>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</si>
  <si>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</si>
  <si>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</si>
  <si>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</si>
  <si>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</si>
  <si>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</si>
  <si>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</si>
  <si>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</si>
  <si>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</si>
  <si>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</si>
  <si>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</si>
  <si>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</si>
  <si>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</si>
  <si>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</si>
  <si>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</si>
  <si>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</si>
  <si>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</si>
  <si>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</si>
  <si>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</si>
  <si>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</si>
  <si>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</si>
  <si>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</si>
  <si>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</si>
  <si>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</si>
  <si>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</si>
  <si>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</si>
  <si>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</si>
  <si>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</si>
  <si>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</si>
  <si>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</si>
  <si>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</si>
  <si>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</si>
  <si>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</si>
  <si>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</si>
  <si>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</si>
  <si>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</si>
  <si>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</si>
  <si>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</si>
  <si>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</si>
  <si>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</si>
  <si>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</si>
  <si>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</si>
  <si>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</si>
  <si>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</si>
  <si>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</si>
  <si>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</si>
  <si>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</si>
  <si>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</si>
  <si>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</si>
  <si>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</si>
  <si>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</si>
  <si>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</si>
  <si>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</si>
  <si>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</si>
  <si>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</si>
  <si>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</si>
  <si>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</si>
  <si>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</si>
  <si>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</si>
  <si>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</si>
  <si>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</si>
  <si>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</si>
  <si>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</si>
  <si>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</si>
  <si>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</si>
  <si>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</si>
  <si>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</si>
  <si>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</si>
  <si>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</si>
  <si>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</si>
  <si>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</si>
  <si>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</si>
  <si>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</si>
  <si>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</si>
  <si>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</si>
  <si>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</si>
  <si>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</si>
  <si>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</si>
  <si>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</si>
  <si>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</si>
  <si>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</si>
  <si>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</si>
  <si>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</si>
  <si>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</si>
  <si>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</si>
  <si>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</si>
  <si>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</si>
  <si>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</si>
  <si>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</si>
  <si>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</si>
  <si>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</si>
  <si>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</si>
  <si>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</si>
  <si>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</si>
  <si>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</si>
  <si>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</si>
  <si>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</si>
  <si>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</si>
  <si>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</si>
  <si>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</si>
  <si>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</si>
  <si>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</si>
  <si>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</si>
  <si>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</si>
  <si>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</si>
  <si>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</si>
  <si>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</si>
  <si>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</si>
  <si>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</si>
  <si>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</si>
  <si>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</si>
  <si>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</si>
  <si>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</si>
  <si>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</si>
  <si>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</si>
  <si>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</si>
  <si>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</si>
  <si>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</si>
  <si>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</si>
  <si>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</si>
  <si>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</si>
  <si>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</si>
  <si>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</si>
  <si>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</si>
  <si>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</si>
  <si>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</si>
  <si>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</si>
  <si>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</si>
  <si>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</si>
  <si>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</si>
  <si>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</si>
  <si>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</si>
  <si>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</si>
  <si>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</si>
  <si>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</si>
  <si>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</si>
  <si>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</si>
  <si>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</si>
  <si>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</si>
  <si>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</si>
  <si>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</si>
  <si>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</si>
  <si>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</si>
  <si>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</si>
  <si>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</si>
  <si>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</si>
  <si>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</si>
  <si>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</si>
  <si>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</si>
  <si>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</si>
  <si>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</si>
  <si>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</si>
  <si>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</si>
  <si>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</si>
  <si>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</si>
  <si>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</si>
  <si>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</si>
  <si>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</si>
  <si>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</si>
  <si>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</si>
  <si>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</si>
  <si>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</si>
  <si>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</si>
  <si>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</si>
  <si>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</si>
  <si>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</si>
  <si>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</si>
  <si>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</si>
  <si>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</si>
  <si>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</si>
  <si>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</si>
  <si>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</si>
  <si>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</si>
  <si>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</si>
  <si>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</si>
  <si>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</si>
  <si>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</si>
  <si>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</si>
  <si>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</si>
  <si>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</si>
  <si>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</si>
  <si>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</si>
  <si>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</si>
  <si>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</si>
  <si>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</si>
  <si>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</si>
  <si>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</si>
  <si>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</si>
  <si>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</si>
  <si>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</si>
  <si>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</si>
  <si>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</si>
  <si>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</si>
  <si>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</si>
  <si>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</si>
  <si>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</si>
  <si>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</si>
  <si>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</si>
  <si>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</si>
  <si>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</si>
  <si>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</si>
  <si>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</si>
  <si>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</si>
  <si>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</si>
  <si>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</si>
  <si>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</si>
  <si>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</si>
  <si>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</si>
  <si>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</si>
  <si>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</si>
  <si>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</si>
  <si>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</si>
  <si>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</si>
  <si>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</si>
  <si>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</si>
  <si>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</si>
  <si>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</si>
  <si>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</si>
  <si>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</si>
  <si>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</si>
  <si>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</si>
  <si>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</si>
  <si>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</si>
  <si>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</si>
  <si>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</si>
  <si>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</si>
  <si>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</si>
  <si>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</si>
  <si>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</si>
  <si>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</si>
  <si>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</si>
  <si>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</si>
  <si>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</si>
  <si>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</si>
  <si>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</si>
  <si>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</si>
  <si>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</si>
  <si>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</si>
  <si>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</si>
  <si>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</si>
  <si>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</si>
  <si>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</si>
  <si>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</si>
  <si>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</si>
  <si>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</si>
  <si>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</si>
  <si>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</si>
  <si>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</si>
  <si>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</si>
  <si>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</si>
  <si>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</si>
  <si>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</si>
  <si>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</si>
  <si>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</si>
  <si>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</si>
  <si>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</si>
  <si>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</si>
  <si>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</si>
  <si>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</si>
  <si>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</si>
  <si>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</si>
  <si>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</si>
  <si>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</si>
  <si>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</si>
  <si>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</si>
  <si>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</si>
  <si>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</si>
  <si>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</si>
  <si>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</si>
  <si>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</si>
  <si>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</si>
  <si>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</si>
  <si>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</si>
  <si>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</si>
  <si>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</si>
  <si>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</si>
  <si>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</si>
  <si>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</si>
  <si>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</si>
  <si>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</si>
  <si>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</si>
  <si>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</si>
  <si>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</si>
  <si>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</si>
  <si>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</si>
  <si>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</si>
  <si>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</si>
  <si>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</si>
  <si>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</si>
  <si>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</si>
  <si>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</si>
  <si>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</si>
  <si>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</si>
  <si>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</si>
  <si>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</si>
  <si>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</si>
  <si>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</si>
  <si>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</si>
  <si>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</si>
  <si>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</si>
  <si>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</si>
  <si>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</si>
  <si>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</si>
  <si>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</si>
  <si>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</si>
  <si>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</si>
  <si>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</si>
  <si>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</si>
  <si>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</si>
  <si>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</si>
  <si>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</si>
  <si>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</si>
  <si>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</si>
  <si>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</si>
  <si>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</si>
  <si>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</si>
  <si>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</si>
  <si>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</si>
  <si>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</si>
  <si>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</si>
  <si>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</si>
  <si>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</si>
  <si>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</si>
  <si>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</si>
  <si>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</si>
  <si>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</si>
  <si>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</si>
  <si>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</si>
  <si>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</si>
  <si>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</si>
  <si>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</si>
  <si>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</si>
  <si>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</si>
  <si>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</si>
  <si>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</si>
  <si>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</si>
  <si>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</si>
  <si>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</si>
  <si>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</si>
  <si>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</si>
  <si>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</si>
  <si>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</si>
  <si>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</si>
  <si>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</si>
  <si>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</si>
  <si>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</si>
  <si>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</si>
  <si>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</si>
  <si>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</si>
  <si>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</si>
  <si>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</si>
  <si>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</si>
  <si>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</si>
  <si>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</si>
  <si>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</si>
  <si>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</si>
  <si>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</si>
  <si>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</si>
  <si>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</si>
  <si>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</si>
  <si>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</si>
  <si>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</si>
  <si>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</si>
  <si>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</si>
  <si>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</si>
  <si>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</si>
  <si>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</si>
  <si>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</si>
  <si>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</si>
  <si>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</si>
  <si>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</si>
  <si>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</si>
  <si>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</si>
  <si>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</si>
  <si>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</si>
  <si>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</si>
  <si>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</si>
  <si>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</si>
  <si>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</si>
  <si>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</si>
  <si>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</si>
  <si>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</si>
  <si>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</si>
  <si>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</si>
  <si>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</si>
  <si>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</si>
  <si>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</si>
  <si>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</si>
  <si>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</si>
  <si>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</si>
  <si>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</si>
  <si>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</si>
  <si>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</si>
  <si>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</si>
  <si>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</si>
  <si>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</si>
  <si>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</si>
  <si>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</si>
  <si>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</si>
  <si>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</si>
  <si>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</si>
  <si>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</si>
  <si>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</si>
  <si>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</si>
  <si>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</si>
  <si>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</si>
  <si>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</si>
  <si>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</si>
  <si>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</si>
  <si>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</si>
  <si>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</si>
  <si>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</si>
  <si>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</si>
  <si>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</si>
  <si>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</si>
  <si>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</si>
  <si>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</si>
  <si>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</si>
  <si>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</si>
  <si>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</si>
  <si>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</si>
  <si>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</si>
  <si>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</si>
  <si>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</si>
  <si>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</si>
  <si>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</si>
  <si>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</si>
  <si>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</si>
  <si>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</si>
  <si>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</si>
  <si>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</si>
  <si>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</si>
  <si>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</si>
  <si>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</si>
  <si>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</si>
  <si>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</si>
  <si>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</si>
  <si>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</si>
  <si>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</si>
  <si>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</si>
  <si>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</si>
  <si>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</si>
  <si>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</si>
  <si>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</si>
  <si>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</si>
  <si>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</si>
  <si>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</si>
  <si>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</si>
  <si>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</si>
  <si>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</si>
  <si>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</si>
  <si>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</si>
  <si>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</si>
  <si>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</si>
  <si>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</si>
  <si>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</si>
  <si>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</si>
  <si>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</si>
  <si>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</si>
  <si>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</si>
  <si>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</si>
  <si>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</si>
  <si>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</si>
  <si>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</si>
  <si>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</si>
  <si>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</si>
  <si>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</si>
  <si>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</si>
  <si>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</si>
  <si>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</si>
  <si>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</si>
  <si>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</si>
  <si>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</si>
  <si>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</si>
  <si>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</si>
  <si>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</si>
  <si>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</si>
  <si>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</si>
  <si>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</si>
  <si>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</si>
  <si>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</si>
  <si>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</si>
  <si>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</si>
  <si>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</si>
  <si>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</si>
  <si>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</si>
  <si>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</si>
  <si>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</si>
  <si>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</si>
  <si>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</si>
  <si>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</si>
  <si>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</si>
  <si>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</si>
  <si>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</si>
  <si>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</si>
  <si>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</si>
  <si>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</si>
  <si>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</si>
  <si>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</si>
  <si>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</si>
  <si>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</si>
  <si>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</si>
  <si>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</si>
  <si>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</si>
  <si>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</si>
  <si>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</si>
  <si>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</si>
  <si>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</si>
  <si>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</si>
  <si>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</si>
  <si>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</si>
  <si>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</si>
  <si>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</si>
  <si>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</si>
  <si>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</si>
  <si>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</si>
  <si>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</si>
  <si>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</si>
  <si>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</si>
  <si>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</si>
  <si>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</si>
  <si>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</si>
  <si>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</si>
  <si>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</si>
  <si>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</si>
  <si>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</si>
  <si>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</si>
  <si>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</si>
  <si>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</si>
  <si>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</si>
  <si>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</si>
  <si>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</si>
  <si>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</si>
  <si>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</si>
  <si>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</si>
  <si>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</si>
  <si>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</si>
  <si>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</si>
  <si>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</si>
  <si>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</si>
  <si>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</si>
  <si>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</si>
  <si>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</si>
  <si>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</si>
  <si>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</si>
  <si>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</si>
  <si>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</si>
  <si>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</si>
  <si>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</si>
  <si>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</si>
  <si>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</si>
  <si>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</si>
  <si>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</si>
  <si>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</si>
  <si>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</si>
  <si>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</si>
  <si>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</si>
  <si>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</si>
  <si>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</si>
  <si>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</si>
  <si>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</si>
  <si>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</si>
  <si>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</si>
  <si>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</si>
  <si>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</si>
  <si>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</si>
  <si>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</si>
  <si>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</si>
  <si>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</si>
  <si>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</si>
  <si>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</si>
  <si>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</si>
  <si>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</si>
  <si>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</si>
  <si>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</si>
  <si>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</si>
  <si>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</si>
  <si>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</si>
  <si>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</si>
  <si>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</si>
  <si>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</si>
  <si>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</si>
  <si>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</si>
  <si>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</si>
  <si>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</si>
  <si>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</si>
  <si>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</si>
  <si>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</si>
  <si>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</si>
  <si>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</si>
  <si>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</si>
  <si>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</si>
  <si>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</si>
  <si>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</si>
  <si>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</si>
  <si>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</si>
  <si>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</si>
  <si>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</si>
  <si>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</si>
  <si>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</si>
  <si>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</si>
  <si>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</si>
  <si>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</si>
  <si>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</si>
  <si>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</si>
  <si>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</si>
  <si>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</si>
  <si>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</si>
  <si>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</si>
  <si>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</si>
  <si>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</si>
  <si>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</si>
  <si>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</si>
  <si>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</si>
  <si>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</si>
  <si>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</si>
  <si>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</si>
  <si>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</si>
  <si>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</si>
  <si>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</si>
  <si>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</si>
  <si>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</si>
  <si>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</si>
  <si>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</si>
  <si>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</si>
  <si>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</si>
  <si>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</si>
  <si>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</si>
  <si>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</si>
  <si>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</si>
  <si>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</si>
  <si>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</si>
  <si>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</si>
  <si>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</si>
  <si>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</si>
  <si>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</si>
  <si>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</si>
  <si>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</si>
  <si>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</si>
  <si>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</si>
  <si>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</si>
  <si>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</si>
  <si>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</si>
  <si>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</si>
  <si>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</si>
  <si>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</si>
  <si>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</si>
  <si>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</si>
  <si>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</si>
  <si>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</si>
  <si>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</si>
  <si>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</si>
  <si>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</si>
  <si>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</si>
  <si>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</si>
  <si>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</si>
  <si>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</si>
  <si>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</si>
  <si>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</si>
  <si>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</si>
  <si>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</si>
  <si>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</si>
  <si>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</si>
  <si>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</si>
  <si>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</si>
  <si>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</si>
  <si>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</si>
  <si>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</si>
  <si>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</si>
  <si>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</si>
  <si>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</si>
  <si>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</si>
  <si>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</si>
  <si>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</si>
  <si>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</si>
  <si>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</si>
  <si>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</si>
  <si>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</si>
  <si>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</si>
  <si>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</si>
  <si>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</si>
  <si>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</si>
  <si>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</si>
  <si>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</si>
  <si>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</si>
  <si>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</si>
  <si>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</si>
  <si>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</si>
  <si>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</si>
  <si>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</si>
  <si>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</si>
  <si>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</si>
  <si>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</si>
  <si>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</si>
  <si>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</si>
  <si>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</si>
  <si>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</si>
  <si>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</si>
  <si>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</si>
  <si>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</si>
  <si>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</si>
  <si>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</si>
  <si>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</si>
  <si>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</si>
  <si>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</si>
  <si>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</si>
  <si>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</si>
  <si>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</si>
  <si>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</si>
  <si>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</si>
  <si>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</si>
  <si>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</si>
  <si>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</si>
  <si>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</si>
  <si>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</si>
  <si>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</si>
  <si>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</si>
  <si>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</si>
  <si>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</si>
  <si>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</si>
  <si>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</si>
  <si>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</si>
  <si>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</si>
  <si>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</si>
  <si>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</si>
  <si>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</si>
  <si>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</si>
  <si>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</si>
  <si>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</si>
  <si>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</si>
  <si>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</si>
  <si>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</si>
  <si>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</si>
  <si>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</si>
  <si>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</si>
  <si>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</si>
  <si>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</si>
  <si>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</si>
  <si>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</si>
  <si>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</si>
  <si>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</si>
  <si>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</si>
  <si>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</si>
  <si>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</si>
  <si>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</si>
  <si>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</si>
  <si>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</si>
  <si>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</si>
  <si>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</si>
  <si>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</si>
  <si>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</si>
  <si>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</si>
  <si>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</si>
  <si>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</si>
  <si>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</si>
  <si>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</si>
  <si>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</si>
  <si>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</si>
  <si>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</si>
  <si>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</si>
  <si>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</si>
  <si>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</si>
  <si>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</si>
  <si>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</si>
  <si>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</si>
  <si>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</si>
  <si>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</si>
  <si>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</si>
  <si>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</si>
  <si>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</si>
  <si>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</si>
  <si>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</si>
  <si>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</si>
  <si>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</si>
  <si>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</si>
  <si>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</si>
  <si>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</si>
  <si>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</si>
  <si>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</si>
  <si>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</si>
  <si>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</si>
  <si>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</si>
  <si>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</si>
  <si>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</si>
  <si>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</si>
  <si>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</si>
  <si>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</si>
  <si>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</si>
  <si>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</si>
  <si>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</si>
  <si>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</si>
  <si>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</si>
  <si>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</si>
  <si>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</si>
  <si>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</si>
  <si>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</si>
  <si>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</si>
  <si>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</si>
  <si>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</si>
  <si>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</si>
  <si>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</si>
  <si>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</si>
  <si>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</si>
  <si>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</si>
  <si>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</si>
  <si>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</si>
  <si>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</si>
  <si>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</si>
  <si>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</si>
  <si>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</si>
  <si>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</si>
  <si>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</si>
  <si>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</si>
  <si>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</si>
  <si>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</si>
  <si>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</si>
  <si>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</si>
  <si>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</si>
  <si>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</si>
  <si>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</si>
  <si>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</si>
  <si>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</si>
  <si>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</si>
  <si>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</si>
  <si>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</si>
  <si>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</si>
  <si>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</si>
  <si>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</si>
  <si>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</si>
  <si>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</si>
  <si>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</si>
  <si>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</si>
  <si>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</si>
  <si>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</si>
  <si>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</si>
  <si>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</si>
  <si>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</si>
  <si>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</si>
  <si>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</si>
  <si>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</si>
  <si>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</si>
  <si>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</si>
  <si>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</si>
  <si>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</si>
  <si>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</si>
  <si>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</si>
  <si>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</si>
  <si>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</si>
  <si>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</si>
  <si>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</si>
  <si>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</si>
  <si>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</si>
  <si>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</si>
  <si>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</si>
  <si>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</si>
  <si>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</si>
  <si>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</si>
  <si>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</si>
  <si>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</si>
  <si>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</si>
  <si>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</si>
  <si>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</si>
  <si>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</si>
  <si>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</si>
  <si>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</si>
  <si>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</si>
  <si>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</si>
  <si>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</si>
  <si>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</si>
  <si>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</si>
  <si>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</si>
  <si>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</si>
  <si>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</si>
  <si>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</si>
  <si>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</si>
  <si>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</si>
  <si>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</si>
  <si>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</si>
  <si>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</si>
  <si>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</si>
  <si>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</si>
  <si>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</si>
  <si>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</si>
  <si>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</si>
  <si>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</si>
  <si>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</si>
  <si>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</si>
  <si>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</si>
  <si>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</si>
  <si>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</si>
  <si>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</si>
  <si>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</si>
  <si>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</si>
  <si>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</si>
  <si>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</si>
  <si>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</si>
  <si>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</si>
  <si>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</si>
  <si>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</si>
  <si>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</si>
  <si>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</si>
  <si>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</si>
  <si>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</si>
  <si>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</si>
  <si>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</si>
  <si>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</si>
  <si>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</si>
  <si>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</si>
  <si>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</si>
  <si>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</si>
  <si>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</si>
  <si>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</si>
  <si>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</si>
  <si>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</si>
  <si>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</si>
  <si>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</si>
  <si>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</si>
  <si>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</si>
  <si>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</si>
  <si>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</si>
  <si>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</si>
  <si>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</si>
  <si>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</si>
  <si>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</si>
  <si>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</si>
  <si>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</si>
  <si>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</si>
  <si>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</si>
  <si>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</si>
  <si>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</si>
  <si>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</si>
  <si>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</si>
  <si>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</si>
  <si>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</si>
  <si>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</si>
  <si>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</si>
  <si>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</si>
  <si>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</si>
  <si>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</si>
  <si>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</si>
  <si>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</si>
  <si>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</si>
  <si>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</si>
  <si>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</si>
  <si>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</si>
  <si>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</si>
  <si>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</si>
  <si>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</si>
  <si>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</si>
  <si>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</si>
  <si>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</si>
  <si>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</si>
  <si>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</si>
  <si>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</si>
  <si>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</si>
  <si>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</si>
  <si>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</si>
  <si>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</si>
  <si>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</si>
  <si>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</si>
  <si>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</si>
  <si>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</si>
  <si>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</si>
  <si>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</si>
  <si>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</si>
  <si>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</si>
  <si>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</si>
  <si>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</si>
  <si>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</si>
  <si>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</si>
  <si>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</si>
  <si>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</si>
  <si>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</si>
  <si>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</si>
  <si>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</si>
  <si>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</si>
  <si>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</si>
  <si>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</si>
  <si>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</si>
  <si>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</si>
  <si>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</si>
  <si>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</si>
  <si>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</si>
  <si>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</si>
  <si>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</si>
  <si>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</si>
  <si>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</si>
  <si>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</si>
  <si>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</si>
  <si>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</si>
  <si>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</si>
  <si>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</si>
  <si>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</si>
  <si>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</si>
  <si>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</si>
  <si>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</si>
  <si>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</si>
  <si>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</si>
  <si>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</si>
  <si>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</si>
  <si>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</si>
  <si>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</si>
  <si>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</si>
  <si>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</si>
  <si>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</si>
  <si>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</si>
  <si>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</si>
  <si>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</si>
  <si>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</si>
  <si>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</si>
  <si>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</si>
  <si>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</si>
  <si>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</si>
  <si>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</si>
  <si>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</si>
  <si>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</si>
  <si>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</si>
  <si>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</si>
  <si>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</si>
  <si>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</si>
  <si>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</si>
  <si>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</si>
  <si>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</si>
  <si>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</si>
  <si>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</si>
  <si>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</si>
  <si>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</si>
  <si>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</si>
  <si>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</si>
  <si>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</si>
  <si>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</si>
  <si>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</si>
  <si>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</si>
  <si>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</si>
  <si>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</si>
  <si>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</si>
  <si>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</si>
  <si>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</si>
  <si>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</si>
  <si>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</si>
  <si>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</si>
  <si>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</si>
  <si>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</si>
  <si>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</si>
  <si>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</si>
  <si>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</si>
  <si>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</si>
  <si>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</si>
  <si>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</si>
  <si>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</si>
  <si>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</si>
  <si>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</si>
  <si>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</si>
  <si>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</si>
  <si>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</si>
  <si>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</si>
  <si>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</si>
  <si>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</si>
  <si>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</si>
  <si>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</si>
  <si>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</si>
  <si>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</si>
  <si>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</si>
  <si>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</si>
  <si>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</si>
  <si>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</si>
  <si>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</si>
  <si>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</si>
  <si>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</si>
  <si>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</si>
  <si>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</si>
  <si>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</si>
  <si>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</si>
  <si>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</si>
  <si>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</si>
  <si>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</si>
  <si>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</si>
  <si>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</si>
  <si>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</si>
  <si>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</si>
  <si>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</si>
  <si>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</si>
  <si>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</si>
  <si>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</si>
  <si>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</si>
  <si>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</si>
  <si>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</si>
  <si>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</si>
  <si>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</si>
  <si>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</si>
  <si>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</si>
  <si>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</si>
  <si>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</si>
  <si>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</si>
  <si>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</si>
  <si>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</si>
  <si>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</si>
  <si>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</si>
  <si>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</si>
  <si>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</si>
  <si>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</si>
  <si>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</si>
  <si>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</si>
  <si>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</si>
  <si>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</si>
  <si>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</si>
  <si>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</si>
  <si>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</si>
  <si>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</si>
  <si>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</si>
  <si>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</si>
  <si>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</si>
  <si>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</si>
  <si>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</si>
  <si>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</si>
  <si>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</si>
  <si>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</si>
  <si>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</si>
  <si>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</si>
  <si>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</si>
  <si>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</si>
  <si>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</si>
  <si>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</si>
  <si>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</si>
  <si>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</si>
  <si>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</si>
  <si>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</si>
  <si>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</si>
  <si>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</si>
  <si>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</si>
  <si>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</si>
  <si>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</si>
  <si>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</si>
  <si>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</si>
  <si>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</si>
  <si>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</si>
  <si>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</si>
  <si>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</si>
  <si>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</si>
  <si>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</si>
  <si>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</si>
  <si>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</si>
  <si>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</si>
  <si>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</si>
  <si>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</si>
  <si>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</si>
  <si>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</si>
  <si>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</si>
  <si>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</si>
  <si>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</si>
  <si>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</si>
  <si>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</si>
  <si>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</si>
  <si>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</si>
  <si>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</si>
  <si>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</si>
  <si>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</si>
  <si>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</si>
  <si>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</si>
  <si>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</si>
  <si>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</si>
  <si>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</si>
  <si>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</si>
  <si>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</si>
  <si>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</si>
  <si>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</si>
  <si>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</si>
  <si>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</si>
  <si>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</si>
  <si>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</si>
  <si>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</si>
  <si>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</si>
  <si>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</si>
  <si>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</si>
  <si>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</si>
  <si>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</si>
  <si>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</si>
  <si>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</si>
  <si>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</si>
  <si>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</si>
  <si>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</si>
  <si>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</si>
  <si>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</si>
  <si>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</si>
  <si>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</si>
  <si>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</si>
  <si>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</si>
  <si>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</si>
  <si>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</si>
  <si>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</si>
  <si>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</si>
  <si>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</si>
  <si>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</si>
  <si>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</si>
  <si>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</si>
  <si>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</si>
  <si>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</si>
  <si>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</si>
  <si>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</si>
  <si>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</si>
  <si>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</si>
  <si>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</si>
  <si>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</si>
  <si>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</si>
  <si>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</si>
  <si>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</si>
  <si>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</si>
  <si>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</si>
  <si>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</si>
  <si>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</si>
  <si>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</si>
  <si>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</si>
  <si>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</si>
  <si>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</si>
  <si>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</si>
  <si>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</si>
  <si>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</si>
  <si>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</si>
  <si>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</si>
  <si>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</si>
  <si>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</si>
  <si>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</si>
  <si>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</si>
  <si>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</si>
  <si>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</si>
  <si>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</si>
  <si>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</si>
  <si>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</si>
  <si>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</si>
  <si>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</si>
  <si>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</si>
  <si>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</si>
  <si>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</si>
  <si>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</si>
  <si>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</si>
  <si>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</si>
  <si>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</si>
  <si>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</si>
  <si>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</si>
  <si>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</si>
  <si>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</si>
  <si>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</si>
  <si>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</si>
  <si>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</si>
  <si>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</si>
  <si>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</si>
  <si>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</si>
  <si>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</si>
  <si>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</si>
  <si>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</si>
  <si>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</si>
  <si>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</si>
  <si>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</si>
  <si>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</si>
  <si>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</si>
  <si>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</si>
  <si>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</si>
  <si>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</si>
  <si>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</si>
  <si>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</si>
  <si>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</si>
  <si>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</si>
  <si>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</si>
  <si>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</si>
  <si>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</si>
  <si>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</si>
  <si>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</si>
  <si>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</si>
  <si>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</si>
  <si>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</si>
  <si>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</si>
  <si>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</si>
  <si>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</si>
  <si>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</si>
  <si>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</si>
  <si>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</si>
  <si>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</si>
  <si>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</si>
  <si>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</si>
  <si>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</si>
  <si>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</si>
  <si>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</si>
  <si>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</si>
  <si>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</si>
  <si>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</si>
  <si>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</si>
  <si>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</si>
  <si>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</si>
  <si>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</si>
  <si>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</si>
  <si>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</si>
  <si>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</si>
  <si>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</si>
  <si>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</si>
  <si>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</si>
  <si>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</si>
  <si>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</si>
  <si>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</si>
  <si>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</si>
  <si>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</si>
  <si>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</si>
  <si>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</si>
  <si>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</si>
  <si>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</si>
  <si>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</si>
  <si>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</si>
  <si>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</si>
  <si>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</si>
  <si>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</si>
  <si>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</si>
  <si>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</si>
  <si>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</si>
  <si>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</si>
  <si>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</si>
  <si>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</si>
  <si>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</si>
  <si>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</si>
  <si>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</si>
  <si>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</si>
  <si>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</si>
  <si>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</si>
  <si>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</si>
  <si>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</si>
  <si>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</si>
  <si>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</si>
  <si>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</si>
  <si>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</si>
  <si>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</si>
  <si>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</si>
  <si>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</si>
  <si>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</si>
  <si>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</si>
  <si>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</si>
  <si>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</si>
  <si>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</si>
  <si>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</si>
  <si>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</si>
  <si>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</si>
  <si>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</si>
  <si>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</si>
  <si>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</si>
  <si>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</si>
  <si>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</si>
  <si>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</si>
  <si>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</si>
  <si>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</si>
  <si>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</si>
  <si>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</si>
  <si>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</si>
  <si>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</si>
  <si>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</si>
  <si>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</si>
  <si>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</si>
  <si>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</si>
  <si>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</si>
  <si>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</si>
  <si>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</si>
  <si>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</si>
  <si>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</si>
  <si>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</si>
  <si>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</si>
  <si>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</si>
  <si>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</si>
  <si>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</si>
  <si>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</si>
  <si>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</si>
  <si>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</si>
  <si>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</si>
  <si>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</si>
  <si>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</si>
  <si>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</si>
  <si>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</si>
  <si>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</si>
  <si>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</si>
  <si>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</si>
  <si>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</si>
  <si>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</si>
  <si>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</si>
  <si>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</si>
  <si>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</si>
  <si>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</si>
  <si>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</si>
  <si>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</si>
  <si>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</si>
  <si>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</si>
  <si>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</si>
  <si>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</si>
  <si>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</si>
  <si>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</si>
  <si>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</si>
  <si>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</si>
  <si>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</si>
  <si>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</si>
  <si>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</si>
  <si>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</si>
  <si>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</si>
  <si>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</si>
  <si>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</si>
  <si>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</si>
  <si>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</si>
  <si>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</si>
  <si>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</si>
  <si>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</si>
  <si>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</si>
  <si>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</si>
  <si>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</si>
  <si>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</si>
  <si>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</si>
  <si>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</si>
  <si>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</si>
  <si>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</si>
  <si>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</si>
  <si>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</si>
  <si>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</si>
  <si>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</si>
  <si>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</si>
  <si>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</si>
  <si>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</si>
  <si>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</si>
  <si>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</si>
  <si>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</si>
  <si>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</si>
  <si>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</si>
  <si>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</si>
  <si>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</si>
  <si>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</si>
  <si>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</si>
  <si>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</si>
  <si>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</si>
  <si>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</si>
  <si>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</si>
  <si>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</si>
  <si>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</si>
  <si>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</si>
  <si>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</si>
  <si>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</si>
  <si>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</si>
  <si>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</si>
  <si>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</si>
  <si>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</si>
  <si>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</si>
  <si>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</si>
  <si>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</si>
  <si>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</si>
  <si>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</si>
  <si>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</si>
  <si>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</si>
  <si>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</si>
  <si>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</si>
  <si>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</si>
  <si>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</si>
  <si>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</si>
  <si>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</si>
  <si>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</si>
  <si>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</si>
  <si>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</si>
  <si>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</si>
  <si>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</si>
  <si>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</si>
  <si>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</si>
  <si>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</si>
  <si>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</si>
  <si>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</si>
  <si>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</si>
  <si>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</si>
  <si>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</si>
  <si>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</si>
  <si>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</si>
  <si>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</si>
  <si>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</si>
  <si>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</si>
  <si>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</si>
  <si>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</si>
  <si>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</si>
  <si>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</si>
  <si>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</si>
  <si>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</si>
  <si>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</si>
  <si>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</si>
  <si>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</si>
  <si>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</si>
  <si>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</si>
  <si>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</si>
  <si>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</si>
  <si>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</si>
  <si>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</si>
  <si>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</si>
  <si>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</si>
  <si>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</si>
  <si>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</si>
  <si>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</si>
  <si>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</si>
  <si>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</si>
  <si>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</si>
  <si>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</si>
  <si>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</si>
  <si>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</si>
  <si>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</si>
  <si>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</si>
  <si>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</si>
  <si>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</si>
  <si>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</si>
  <si>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</si>
  <si>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</si>
  <si>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</si>
  <si>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</si>
  <si>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</si>
  <si>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</si>
  <si>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</si>
  <si>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</si>
  <si>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</si>
  <si>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</si>
  <si>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</si>
  <si>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</si>
  <si>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</si>
  <si>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</si>
  <si>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</si>
  <si>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</si>
  <si>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</si>
  <si>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</si>
  <si>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</si>
  <si>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</si>
  <si>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</si>
  <si>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</si>
  <si>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</si>
  <si>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</si>
  <si>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</si>
  <si>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</si>
  <si>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</si>
  <si>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</si>
  <si>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</si>
  <si>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</si>
  <si>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</si>
  <si>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</si>
  <si>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</si>
  <si>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</si>
  <si>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</si>
  <si>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</si>
  <si>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</si>
  <si>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</si>
  <si>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</si>
  <si>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</si>
  <si>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</si>
  <si>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</si>
  <si>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</si>
  <si>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</si>
  <si>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</si>
  <si>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</si>
  <si>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</si>
  <si>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</si>
  <si>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</si>
  <si>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</si>
  <si>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</si>
  <si>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</si>
  <si>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</si>
  <si>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</si>
  <si>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</si>
  <si>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</si>
  <si>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</si>
  <si>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</si>
  <si>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</si>
  <si>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</si>
  <si>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</si>
  <si>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</si>
  <si>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</si>
  <si>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</si>
  <si>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</si>
  <si>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</si>
  <si>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</si>
  <si>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</si>
  <si>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</si>
  <si>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</si>
  <si>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</si>
  <si>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</si>
  <si>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</si>
  <si>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</si>
  <si>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</si>
  <si>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</si>
  <si>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</si>
  <si>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</si>
  <si>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</si>
  <si>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</si>
  <si>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</si>
  <si>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</si>
  <si>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</si>
  <si>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</si>
  <si>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</si>
  <si>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</si>
  <si>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</si>
  <si>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</si>
  <si>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</si>
  <si>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</si>
  <si>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</si>
  <si>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</si>
  <si>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</si>
  <si>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</si>
  <si>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</si>
  <si>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</si>
  <si>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</si>
  <si>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</si>
  <si>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</si>
  <si>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</si>
  <si>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</si>
  <si>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</si>
  <si>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</si>
  <si>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</si>
  <si>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</si>
  <si>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</si>
  <si>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</si>
  <si>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</si>
  <si>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</si>
  <si>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</si>
  <si>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</si>
  <si>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</si>
  <si>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</si>
  <si>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</si>
  <si>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</si>
  <si>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</si>
  <si>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</si>
  <si>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</si>
  <si>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</si>
  <si>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</si>
  <si>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</si>
  <si>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</si>
  <si>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</si>
  <si>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</si>
  <si>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</si>
  <si>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</si>
  <si>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</si>
  <si>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</si>
  <si>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</si>
  <si>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</si>
  <si>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</si>
  <si>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</si>
  <si>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</si>
  <si>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</si>
  <si>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</si>
  <si>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</si>
  <si>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</si>
  <si>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</si>
  <si>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</si>
  <si>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</si>
  <si>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</si>
  <si>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</si>
  <si>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</si>
  <si>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</si>
  <si>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</si>
  <si>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</si>
  <si>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</si>
  <si>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</si>
  <si>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</si>
  <si>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</si>
  <si>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</si>
  <si>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</si>
  <si>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</si>
  <si>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</si>
  <si>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</si>
  <si>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</si>
  <si>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</si>
  <si>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</si>
  <si>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</si>
  <si>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</si>
  <si>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</si>
  <si>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</si>
  <si>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</si>
  <si>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</si>
  <si>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</si>
  <si>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</si>
  <si>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</si>
  <si>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</si>
  <si>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</si>
  <si>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</si>
  <si>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</si>
  <si>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</si>
  <si>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</si>
  <si>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</si>
  <si>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</si>
  <si>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</si>
  <si>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</si>
  <si>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</si>
  <si>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</si>
  <si>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</si>
  <si>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</si>
  <si>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</si>
  <si>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</si>
  <si>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</si>
  <si>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</si>
  <si>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</si>
  <si>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</si>
  <si>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</si>
  <si>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</si>
  <si>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</si>
  <si>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</si>
  <si>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</si>
  <si>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</si>
  <si>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</si>
  <si>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</si>
  <si>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</si>
  <si>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</si>
  <si>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</si>
  <si>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</si>
  <si>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</si>
  <si>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</si>
  <si>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</si>
  <si>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</si>
  <si>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</si>
  <si>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</si>
  <si>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</si>
  <si>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</si>
  <si>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</si>
  <si>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</si>
  <si>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</si>
  <si>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</si>
  <si>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</si>
  <si>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</si>
  <si>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</si>
  <si>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</si>
  <si>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</si>
  <si>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</si>
  <si>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</si>
  <si>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</si>
  <si>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</si>
  <si>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</si>
  <si>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</si>
  <si>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</si>
  <si>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</si>
  <si>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</si>
  <si>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</si>
  <si>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</si>
  <si>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</si>
  <si>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</si>
  <si>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</si>
  <si>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</si>
  <si>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</si>
  <si>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</si>
  <si>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</si>
  <si>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</si>
  <si>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</si>
  <si>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</si>
  <si>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</si>
  <si>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</si>
  <si>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</si>
  <si>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</si>
  <si>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</si>
  <si>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</si>
  <si>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</si>
  <si>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</si>
  <si>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</si>
  <si>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</si>
  <si>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</si>
  <si>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</si>
  <si>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</si>
  <si>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</si>
  <si>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</si>
  <si>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</si>
  <si>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</si>
  <si>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</si>
  <si>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</si>
  <si>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</si>
  <si>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</si>
  <si>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</si>
  <si>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</si>
  <si>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</si>
  <si>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</si>
  <si>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</si>
  <si>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</si>
  <si>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</si>
  <si>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</si>
  <si>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</si>
  <si>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</si>
  <si>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</si>
  <si>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</si>
  <si>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</si>
  <si>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</si>
  <si>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</si>
  <si>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</si>
  <si>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</si>
  <si>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</si>
  <si>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</si>
  <si>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</si>
  <si>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</si>
  <si>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</si>
  <si>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</si>
  <si>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</si>
  <si>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</si>
  <si>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</si>
  <si>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</si>
  <si>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</si>
  <si>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</si>
  <si>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</si>
  <si>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</si>
  <si>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</si>
  <si>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</si>
  <si>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</si>
  <si>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</si>
  <si>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</si>
  <si>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</si>
  <si>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</si>
  <si>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</si>
  <si>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</si>
  <si>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</si>
  <si>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</si>
  <si>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</si>
  <si>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</si>
  <si>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</si>
  <si>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</si>
  <si>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</si>
  <si>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</si>
  <si>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</si>
  <si>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</si>
  <si>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</si>
  <si>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</si>
  <si>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</si>
  <si>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</si>
  <si>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</si>
  <si>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</si>
  <si>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</si>
  <si>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</si>
  <si>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</si>
  <si>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</si>
  <si>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</si>
  <si>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</si>
  <si>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</si>
  <si>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</si>
  <si>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</si>
  <si>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</si>
  <si>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</si>
  <si>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</si>
  <si>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</si>
  <si>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</si>
  <si>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</si>
  <si>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</si>
  <si>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</si>
  <si>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</si>
  <si>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</si>
  <si>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</si>
  <si>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</si>
  <si>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</si>
  <si>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</si>
  <si>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</si>
  <si>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</si>
  <si>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</si>
  <si>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</si>
  <si>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</si>
  <si>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</si>
  <si>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</si>
  <si>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</si>
  <si>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</si>
  <si>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</si>
  <si>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</si>
  <si>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</si>
  <si>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</si>
  <si>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</si>
  <si>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</si>
  <si>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</si>
  <si>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</si>
  <si>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</si>
  <si>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</si>
  <si>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</si>
  <si>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</si>
  <si>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</si>
  <si>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</si>
  <si>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</si>
  <si>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</si>
  <si>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</si>
  <si>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</si>
  <si>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</si>
  <si>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</si>
  <si>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</si>
  <si>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</si>
  <si>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</si>
  <si>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</si>
  <si>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</si>
  <si>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</si>
  <si>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</si>
  <si>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</si>
  <si>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</si>
  <si>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</si>
  <si>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</si>
  <si>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</si>
  <si>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</si>
  <si>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</si>
  <si>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</si>
  <si>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</si>
  <si>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</si>
  <si>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</si>
  <si>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</si>
  <si>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</si>
  <si>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</si>
  <si>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</si>
  <si>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</si>
  <si>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</si>
  <si>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</si>
  <si>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</si>
  <si>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</si>
  <si>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</si>
  <si>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</si>
  <si>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</si>
  <si>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</si>
  <si>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</si>
  <si>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</si>
  <si>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</si>
  <si>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</si>
  <si>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</si>
  <si>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</si>
  <si>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</si>
  <si>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</si>
  <si>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</si>
  <si>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</si>
  <si>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</si>
  <si>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</si>
  <si>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</si>
  <si>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</si>
  <si>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</si>
  <si>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</si>
  <si>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</si>
  <si>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</si>
  <si>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</si>
  <si>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</si>
  <si>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</si>
  <si>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</si>
  <si>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</si>
  <si>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</si>
  <si>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</si>
  <si>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</si>
  <si>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</si>
  <si>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</si>
  <si>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</si>
  <si>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</si>
  <si>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</si>
  <si>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</si>
  <si>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</si>
  <si>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</si>
  <si>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</si>
  <si>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</si>
  <si>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</si>
  <si>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</si>
  <si>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</si>
  <si>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</si>
  <si>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</si>
  <si>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</si>
  <si>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</si>
  <si>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</si>
  <si>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</si>
  <si>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</si>
  <si>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</si>
  <si>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</si>
  <si>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</si>
  <si>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</si>
  <si>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</si>
  <si>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</si>
  <si>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</si>
  <si>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</si>
  <si>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</si>
  <si>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</si>
  <si>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</si>
  <si>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</si>
  <si>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</si>
  <si>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</si>
  <si>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</si>
  <si>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</si>
  <si>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</si>
  <si>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</si>
  <si>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</si>
  <si>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</si>
  <si>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</si>
  <si>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</si>
  <si>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</si>
  <si>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</si>
  <si>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</si>
  <si>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</si>
  <si>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</si>
  <si>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</si>
  <si>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</si>
  <si>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</si>
  <si>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</si>
  <si>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</si>
  <si>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</si>
  <si>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</si>
  <si>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</si>
  <si>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</si>
  <si>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</si>
  <si>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</si>
  <si>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</si>
  <si>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</si>
  <si>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</si>
  <si>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</si>
  <si>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</si>
  <si>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</si>
  <si>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</si>
  <si>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</si>
  <si>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</si>
  <si>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</si>
  <si>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</si>
  <si>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</si>
  <si>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</si>
  <si>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</si>
  <si>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</si>
  <si>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</si>
  <si>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</si>
  <si>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</si>
  <si>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</si>
  <si>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</si>
  <si>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</si>
  <si>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</si>
  <si>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</si>
  <si>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</si>
  <si>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</si>
  <si>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</si>
  <si>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</si>
  <si>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</si>
  <si>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</si>
  <si>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</si>
  <si>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</si>
  <si>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</si>
  <si>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</si>
  <si>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</si>
  <si>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</si>
  <si>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</si>
  <si>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</si>
  <si>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</si>
  <si>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</si>
  <si>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</si>
  <si>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</si>
  <si>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</si>
  <si>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</si>
  <si>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</si>
  <si>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</si>
  <si>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</si>
  <si>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</si>
  <si>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</si>
  <si>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</si>
  <si>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</si>
  <si>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</si>
  <si>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</si>
  <si>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</si>
  <si>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</si>
  <si>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</si>
  <si>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</si>
  <si>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</si>
  <si>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</si>
  <si>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</si>
  <si>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</si>
  <si>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</si>
  <si>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</si>
  <si>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</si>
  <si>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</si>
  <si>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</si>
  <si>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</si>
  <si>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</si>
  <si>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</si>
  <si>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</si>
  <si>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</si>
  <si>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</si>
  <si>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</si>
  <si>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</si>
  <si>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</si>
  <si>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</si>
  <si>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</si>
  <si>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</si>
  <si>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</si>
  <si>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</si>
  <si>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</si>
  <si>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</si>
  <si>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</si>
  <si>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</si>
  <si>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</si>
  <si>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</si>
  <si>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</si>
  <si>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</si>
  <si>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</si>
  <si>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</si>
  <si>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</si>
  <si>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</si>
  <si>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</si>
  <si>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</si>
  <si>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</si>
  <si>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</si>
  <si>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</si>
  <si>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</si>
  <si>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</si>
  <si>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</si>
  <si>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</si>
  <si>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</si>
  <si>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</si>
  <si>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</si>
  <si>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</si>
  <si>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</si>
  <si>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</si>
  <si>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</si>
  <si>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</si>
  <si>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</si>
  <si>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</si>
  <si>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</si>
  <si>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</si>
  <si>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</si>
  <si>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</si>
  <si>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</si>
  <si>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</si>
  <si>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</si>
  <si>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</si>
  <si>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</si>
  <si>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</si>
  <si>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</si>
  <si>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</si>
  <si>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</si>
  <si>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</si>
  <si>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</si>
  <si>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</si>
  <si>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</si>
  <si>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</si>
  <si>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</si>
  <si>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</si>
  <si>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</si>
  <si>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</si>
  <si>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</si>
  <si>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</si>
  <si>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</si>
  <si>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</si>
  <si>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</si>
  <si>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</si>
  <si>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</si>
  <si>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</si>
  <si>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</si>
  <si>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</si>
  <si>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</si>
  <si>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</si>
  <si>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</si>
  <si>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</si>
  <si>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</si>
  <si>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</si>
  <si>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</si>
  <si>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</si>
  <si>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</si>
  <si>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</si>
  <si>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</si>
  <si>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</si>
  <si>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</si>
  <si>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</si>
  <si>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</si>
  <si>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</si>
  <si>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</si>
  <si>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</si>
  <si>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</si>
  <si>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</si>
  <si>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</si>
  <si>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</si>
  <si>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</si>
  <si>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</si>
  <si>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</si>
  <si>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</si>
  <si>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</si>
  <si>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</si>
  <si>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</si>
  <si>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</si>
  <si>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</si>
  <si>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</si>
  <si>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</si>
  <si>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</si>
  <si>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</si>
  <si>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</si>
  <si>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</si>
  <si>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</si>
  <si>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</si>
  <si>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</si>
  <si>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</si>
  <si>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</si>
  <si>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</si>
  <si>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</si>
  <si>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</si>
  <si>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</si>
  <si>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</si>
  <si>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</si>
  <si>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</si>
  <si>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</si>
  <si>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</si>
  <si>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</si>
  <si>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</si>
  <si>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</si>
  <si>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</si>
  <si>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</si>
  <si>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</si>
  <si>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</si>
  <si>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</si>
  <si>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</si>
  <si>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</si>
  <si>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</si>
  <si>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</si>
  <si>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</si>
  <si>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</si>
  <si>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</si>
  <si>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</si>
  <si>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</si>
  <si>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</si>
  <si>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</si>
  <si>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</si>
  <si>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</si>
  <si>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</si>
  <si>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</si>
  <si>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</si>
  <si>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</si>
  <si>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</si>
  <si>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</si>
  <si>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</si>
  <si>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</si>
  <si>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</si>
  <si>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</si>
  <si>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</si>
  <si>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</si>
  <si>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</si>
  <si>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</si>
  <si>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</si>
  <si>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</si>
  <si>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</si>
  <si>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</si>
  <si>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</si>
  <si>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</si>
  <si>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</si>
  <si>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</si>
  <si>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</si>
  <si>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</si>
  <si>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</si>
  <si>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</si>
  <si>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</si>
  <si>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</si>
  <si>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</si>
  <si>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</si>
  <si>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</si>
  <si>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</si>
  <si>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</si>
  <si>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</si>
  <si>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</si>
  <si>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</si>
  <si>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</si>
  <si>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</si>
  <si>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</si>
  <si>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</si>
  <si>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</si>
  <si>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</si>
  <si>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</si>
  <si>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</si>
  <si>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</si>
  <si>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</si>
  <si>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</si>
  <si>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</si>
  <si>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</si>
  <si>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</si>
  <si>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</si>
  <si>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</si>
  <si>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</si>
  <si>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</si>
  <si>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</si>
  <si>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</si>
  <si>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</si>
  <si>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</si>
  <si>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</si>
  <si>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</si>
  <si>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</si>
  <si>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</si>
  <si>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</si>
  <si>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</si>
  <si>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</si>
  <si>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</si>
  <si>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</si>
  <si>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</si>
  <si>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</si>
  <si>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</si>
  <si>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</si>
  <si>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</si>
  <si>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</si>
  <si>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</si>
  <si>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</si>
  <si>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</si>
  <si>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</si>
  <si>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</si>
  <si>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</si>
  <si>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</si>
  <si>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</si>
  <si>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</si>
  <si>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</si>
  <si>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</si>
  <si>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</si>
  <si>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</si>
  <si>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</si>
  <si>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</si>
  <si>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</si>
  <si>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</si>
  <si>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</si>
  <si>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</si>
  <si>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</si>
  <si>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</si>
  <si>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</si>
  <si>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</si>
  <si>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</si>
  <si>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</si>
  <si>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</si>
  <si>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</si>
  <si>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</si>
  <si>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</si>
  <si>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</si>
  <si>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</si>
  <si>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</si>
  <si>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</si>
  <si>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</si>
  <si>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</si>
  <si>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</si>
  <si>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</si>
  <si>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</si>
  <si>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</si>
  <si>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</si>
  <si>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</si>
  <si>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</si>
  <si>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</si>
  <si>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</si>
  <si>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</si>
  <si>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</si>
  <si>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</si>
  <si>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</si>
  <si>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</si>
  <si>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</si>
  <si>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</si>
  <si>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</si>
  <si>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</si>
  <si>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</si>
  <si>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</si>
  <si>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</si>
  <si>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</si>
  <si>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</si>
  <si>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</si>
  <si>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</si>
  <si>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</si>
  <si>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</si>
  <si>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</si>
  <si>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</si>
  <si>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</si>
  <si>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</si>
  <si>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</si>
  <si>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</si>
  <si>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</si>
  <si>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</si>
  <si>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</si>
  <si>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</si>
  <si>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</si>
  <si>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</si>
  <si>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</si>
  <si>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</si>
  <si>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</si>
  <si>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</si>
  <si>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</si>
  <si>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</si>
  <si>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</si>
  <si>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</si>
  <si>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</si>
  <si>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</si>
  <si>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</si>
  <si>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</si>
  <si>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</si>
  <si>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</si>
  <si>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</si>
  <si>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</si>
  <si>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</si>
  <si>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</si>
  <si>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</si>
  <si>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</si>
  <si>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</si>
  <si>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</si>
  <si>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</si>
  <si>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</si>
  <si>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</si>
  <si>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</si>
  <si>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</si>
  <si>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</si>
  <si>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</si>
  <si>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</si>
  <si>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</si>
  <si>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</si>
  <si>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</si>
  <si>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</si>
  <si>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</si>
  <si>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</si>
  <si>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</si>
  <si>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</si>
  <si>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</si>
  <si>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</si>
  <si>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</si>
  <si>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</si>
  <si>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</si>
  <si>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</si>
  <si>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</si>
  <si>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</si>
  <si>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</si>
  <si>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</si>
  <si>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</si>
  <si>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</si>
  <si>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</si>
  <si>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</si>
  <si>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</si>
  <si>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</si>
  <si>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</si>
  <si>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</si>
  <si>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</si>
  <si>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</si>
  <si>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</si>
  <si>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</si>
  <si>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</si>
  <si>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</si>
  <si>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</si>
  <si>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</si>
  <si>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</si>
  <si>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</si>
  <si>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</si>
  <si>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</si>
  <si>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</si>
  <si>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</si>
  <si>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</si>
  <si>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</si>
  <si>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</si>
  <si>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</si>
  <si>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</si>
  <si>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</si>
  <si>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</si>
  <si>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</si>
  <si>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</si>
  <si>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</si>
  <si>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</si>
  <si>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</si>
  <si>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</si>
  <si>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</si>
  <si>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</si>
  <si>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</si>
  <si>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</si>
  <si>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</si>
  <si>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</si>
  <si>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</si>
  <si>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</si>
  <si>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</si>
  <si>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</si>
  <si>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</si>
  <si>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</si>
  <si>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</si>
  <si>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</si>
  <si>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</si>
  <si>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</si>
  <si>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</si>
  <si>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</si>
  <si>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</si>
  <si>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</si>
  <si>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</si>
  <si>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</si>
  <si>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</si>
  <si>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</si>
  <si>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</si>
  <si>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</si>
  <si>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</si>
  <si>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</si>
  <si>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</si>
  <si>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</si>
  <si>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</si>
  <si>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</si>
  <si>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</si>
  <si>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</si>
  <si>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</si>
  <si>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</si>
  <si>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</si>
  <si>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</si>
  <si>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</si>
  <si>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</si>
  <si>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</si>
  <si>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</si>
  <si>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</si>
  <si>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</si>
  <si>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</si>
  <si>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</si>
  <si>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</si>
  <si>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</si>
  <si>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</si>
  <si>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</si>
  <si>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</si>
  <si>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</si>
  <si>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</si>
  <si>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</si>
  <si>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</si>
  <si>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</si>
  <si>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</si>
  <si>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</si>
  <si>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</si>
  <si>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</si>
  <si>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</si>
  <si>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</si>
  <si>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</si>
  <si>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</si>
  <si>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</si>
  <si>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</si>
  <si>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</si>
  <si>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</si>
  <si>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</si>
  <si>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</si>
  <si>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</si>
  <si>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</si>
  <si>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</si>
  <si>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</si>
  <si>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</si>
  <si>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</si>
  <si>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</si>
  <si>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</si>
  <si>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</si>
  <si>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</si>
  <si>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</si>
  <si>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</si>
  <si>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</si>
  <si>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</si>
  <si>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</si>
  <si>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</si>
  <si>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</si>
  <si>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</si>
  <si>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</si>
  <si>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</si>
  <si>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</si>
  <si>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</si>
  <si>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</si>
  <si>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</si>
  <si>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</si>
  <si>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</si>
  <si>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</si>
  <si>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</si>
  <si>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</si>
  <si>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</si>
  <si>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</si>
  <si>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</si>
  <si>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</si>
  <si>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</si>
  <si>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</si>
  <si>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</si>
  <si>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</si>
  <si>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</si>
  <si>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</si>
  <si>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</si>
  <si>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</si>
  <si>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</si>
  <si>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</si>
  <si>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</si>
  <si>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</si>
  <si>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</si>
  <si>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</si>
  <si>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</si>
  <si>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</si>
  <si>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</si>
  <si>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</si>
  <si>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</si>
  <si>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</si>
  <si>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</si>
  <si>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</si>
  <si>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</si>
  <si>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</si>
  <si>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</si>
  <si>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</si>
  <si>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</si>
  <si>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</si>
  <si>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</si>
  <si>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</si>
  <si>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</si>
  <si>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</si>
  <si>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</si>
  <si>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</si>
  <si>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</si>
  <si>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</si>
  <si>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</si>
  <si>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</si>
  <si>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</si>
  <si>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</si>
  <si>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</si>
  <si>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</si>
  <si>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</si>
  <si>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</si>
  <si>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</si>
  <si>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</si>
  <si>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</si>
  <si>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</si>
  <si>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</si>
  <si>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</si>
  <si>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</si>
  <si>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</si>
  <si>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</si>
  <si>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</si>
  <si>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</si>
  <si>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</si>
  <si>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</si>
  <si>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</si>
  <si>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</si>
  <si>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</si>
  <si>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</si>
  <si>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</si>
  <si>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</si>
  <si>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</si>
  <si>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</si>
  <si>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</si>
  <si>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</si>
  <si>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</si>
  <si>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</si>
  <si>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</si>
  <si>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</si>
  <si>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</si>
  <si>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</si>
  <si>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</si>
  <si>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</si>
  <si>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</si>
  <si>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</si>
  <si>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</si>
  <si>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</si>
  <si>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</si>
  <si>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</si>
  <si>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</si>
  <si>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</si>
  <si>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</si>
  <si>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</si>
  <si>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</si>
  <si>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</si>
  <si>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</si>
  <si>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</si>
  <si>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</si>
  <si>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</si>
  <si>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</si>
  <si>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</si>
  <si>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</si>
  <si>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</si>
  <si>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</si>
  <si>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</si>
  <si>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</si>
  <si>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</si>
  <si>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</si>
  <si>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</si>
  <si>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</si>
  <si>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</si>
  <si>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</si>
  <si>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</si>
  <si>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</si>
  <si>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</si>
  <si>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</si>
  <si>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</si>
  <si>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</si>
  <si>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</si>
  <si>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</si>
  <si>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</si>
  <si>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</si>
  <si>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</si>
  <si>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</si>
  <si>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</si>
  <si>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</si>
  <si>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</si>
  <si>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</si>
  <si>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</si>
  <si>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</si>
  <si>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</si>
  <si>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</si>
  <si>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</si>
  <si>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</si>
  <si>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</si>
  <si>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</si>
  <si>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</si>
  <si>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</si>
  <si>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</si>
  <si>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</si>
  <si>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</si>
  <si>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</si>
  <si>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</si>
  <si>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</si>
  <si>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</si>
  <si>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</si>
  <si>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</si>
  <si>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</si>
  <si>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</si>
  <si>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</si>
  <si>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</si>
  <si>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</si>
  <si>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</si>
  <si>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</si>
  <si>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</si>
  <si>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</si>
  <si>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</si>
  <si>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</si>
  <si>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</si>
  <si>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</si>
  <si>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</si>
  <si>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</si>
  <si>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</si>
  <si>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</si>
  <si>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</si>
  <si>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</si>
  <si>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</si>
  <si>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</si>
  <si>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</si>
  <si>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</si>
  <si>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</si>
  <si>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</si>
  <si>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</si>
  <si>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</si>
  <si>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</si>
  <si>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</si>
  <si>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</si>
  <si>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</si>
  <si>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</si>
  <si>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</si>
  <si>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</si>
  <si>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</si>
  <si>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</si>
  <si>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</si>
  <si>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</si>
  <si>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</si>
  <si>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</si>
  <si>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</si>
  <si>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</si>
  <si>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</si>
  <si>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</si>
  <si>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</si>
  <si>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</si>
  <si>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</si>
  <si>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</si>
  <si>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</si>
  <si>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</si>
  <si>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</si>
  <si>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</si>
  <si>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</si>
  <si>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</si>
  <si>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</si>
  <si>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</si>
  <si>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</si>
  <si>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</si>
  <si>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</si>
  <si>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</si>
  <si>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</si>
  <si>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</si>
  <si>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</si>
  <si>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</si>
  <si>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</si>
  <si>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</si>
  <si>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</si>
  <si>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</si>
  <si>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</si>
  <si>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</si>
  <si>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</si>
  <si>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</si>
  <si>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</si>
  <si>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</si>
  <si>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</si>
  <si>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</si>
  <si>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</si>
  <si>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</si>
  <si>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</si>
  <si>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</si>
  <si>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</si>
  <si>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</si>
  <si>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</si>
  <si>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</si>
  <si>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</si>
  <si>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</si>
  <si>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</si>
  <si>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</si>
  <si>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</si>
  <si>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</si>
  <si>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</si>
  <si>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</si>
  <si>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</si>
  <si>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</si>
  <si>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</si>
  <si>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</si>
  <si>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</si>
  <si>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</si>
  <si>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</si>
  <si>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</si>
  <si>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</si>
  <si>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</si>
  <si>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</si>
  <si>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</si>
  <si>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</si>
  <si>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</si>
  <si>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</si>
  <si>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</si>
  <si>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</si>
  <si>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</si>
  <si>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</si>
  <si>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</si>
  <si>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</si>
  <si>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</si>
  <si>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</si>
  <si>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</si>
  <si>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</si>
  <si>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</si>
  <si>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</si>
  <si>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</si>
  <si>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</si>
  <si>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</si>
  <si>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</si>
  <si>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</si>
  <si>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</si>
  <si>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</si>
  <si>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</si>
  <si>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</si>
  <si>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</si>
  <si>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</si>
  <si>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</si>
  <si>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</si>
  <si>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</si>
  <si>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</si>
  <si>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</si>
  <si>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</si>
  <si>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</si>
  <si>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</si>
  <si>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</si>
  <si>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</si>
  <si>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</si>
  <si>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</si>
  <si>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</si>
  <si>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</si>
  <si>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</si>
  <si>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</si>
  <si>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</si>
  <si>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</si>
  <si>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</si>
  <si>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</si>
  <si>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</si>
  <si>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</si>
  <si>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</si>
  <si>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</si>
  <si>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</si>
  <si>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</si>
  <si>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</si>
  <si>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</si>
  <si>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</si>
  <si>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</si>
  <si>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</si>
  <si>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</si>
  <si>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</si>
  <si>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</si>
  <si>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</si>
  <si>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</si>
  <si>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</si>
  <si>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</si>
  <si>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</si>
  <si>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</si>
  <si>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</si>
  <si>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</si>
  <si>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</si>
  <si>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</si>
  <si>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</si>
  <si>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</si>
  <si>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</si>
  <si>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</si>
  <si>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</si>
  <si>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</si>
  <si>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</si>
  <si>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</si>
  <si>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</si>
  <si>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</si>
  <si>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</si>
  <si>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</si>
  <si>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</si>
  <si>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</si>
  <si>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</si>
  <si>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</si>
  <si>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</si>
  <si>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</si>
  <si>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</si>
  <si>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</si>
  <si>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</si>
  <si>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</si>
  <si>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</si>
  <si>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</si>
  <si>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</si>
  <si>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</si>
  <si>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</si>
  <si>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</si>
  <si>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</si>
  <si>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</si>
  <si>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</si>
  <si>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</si>
  <si>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</si>
  <si>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</si>
  <si>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</si>
  <si>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</si>
  <si>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</si>
  <si>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</si>
  <si>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</si>
  <si>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</si>
  <si>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</si>
  <si>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</si>
  <si>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</si>
  <si>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</si>
  <si>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</si>
  <si>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</si>
  <si>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</si>
  <si>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</si>
  <si>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</si>
  <si>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</si>
  <si>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</si>
  <si>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</si>
  <si>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</si>
  <si>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</si>
  <si>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</si>
  <si>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</si>
  <si>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</si>
  <si>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</si>
  <si>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</si>
  <si>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</si>
  <si>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</si>
  <si>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</si>
  <si>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</si>
  <si>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</si>
  <si>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</si>
  <si>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</si>
  <si>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</si>
  <si>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</si>
  <si>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</si>
  <si>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</si>
  <si>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</si>
  <si>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</si>
  <si>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</si>
  <si>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</si>
  <si>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</si>
  <si>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</si>
  <si>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</si>
  <si>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</si>
  <si>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</si>
  <si>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</si>
  <si>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</si>
  <si>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</si>
  <si>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</si>
  <si>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</si>
  <si>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</si>
  <si>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</si>
  <si>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</si>
  <si>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</si>
  <si>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</si>
  <si>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</si>
  <si>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</si>
  <si>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</si>
  <si>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</si>
  <si>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</si>
  <si>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</si>
  <si>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</si>
  <si>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</si>
  <si>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</si>
  <si>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</si>
  <si>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</si>
  <si>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</si>
  <si>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</si>
  <si>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</si>
  <si>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</si>
  <si>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</si>
  <si>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</si>
  <si>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</si>
  <si>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</si>
  <si>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</si>
  <si>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</si>
  <si>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</si>
  <si>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</si>
  <si>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</si>
  <si>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</si>
  <si>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</si>
  <si>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</si>
  <si>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</si>
  <si>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</si>
  <si>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</si>
  <si>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</si>
  <si>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</si>
  <si>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</si>
  <si>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</si>
  <si>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</si>
  <si>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</si>
  <si>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</si>
  <si>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</si>
  <si>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</si>
  <si>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</si>
  <si>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</si>
  <si>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</si>
  <si>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</si>
  <si>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</si>
  <si>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</si>
  <si>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</si>
  <si>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</si>
  <si>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</si>
  <si>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</si>
  <si>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</si>
  <si>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</si>
  <si>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</si>
  <si>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</si>
  <si>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</si>
  <si>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</si>
  <si>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</si>
  <si>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</si>
  <si>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</si>
  <si>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</si>
  <si>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</si>
  <si>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</si>
  <si>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</si>
  <si>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</si>
  <si>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</si>
  <si>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</si>
  <si>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</si>
  <si>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</si>
  <si>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</si>
  <si>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</si>
  <si>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</si>
  <si>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</si>
  <si>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</si>
  <si>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</si>
  <si>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</si>
  <si>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</si>
  <si>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</si>
  <si>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</si>
  <si>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</si>
  <si>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</si>
  <si>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</si>
  <si>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</si>
  <si>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</si>
  <si>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</si>
  <si>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</si>
  <si>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</si>
  <si>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</si>
  <si>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</si>
  <si>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</si>
  <si>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</si>
  <si>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</si>
  <si>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</si>
  <si>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</si>
  <si>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</si>
  <si>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</si>
  <si>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</si>
  <si>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</si>
  <si>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</si>
  <si>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</si>
  <si>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</si>
  <si>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</si>
  <si>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</si>
  <si>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</si>
  <si>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</si>
  <si>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</si>
  <si>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</si>
  <si>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</si>
  <si>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</si>
  <si>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</si>
  <si>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</si>
  <si>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</si>
  <si>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</si>
  <si>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</si>
  <si>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</si>
  <si>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</si>
  <si>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</si>
  <si>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</si>
  <si>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</si>
  <si>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</si>
  <si>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</si>
  <si>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</si>
  <si>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</si>
  <si>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</si>
  <si>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</si>
  <si>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</si>
  <si>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</si>
  <si>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</si>
  <si>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</si>
  <si>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</si>
  <si>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</si>
  <si>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</si>
  <si>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</si>
  <si>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</si>
  <si>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</si>
  <si>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</si>
  <si>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</si>
  <si>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</si>
  <si>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</si>
  <si>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</si>
  <si>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</si>
  <si>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</si>
  <si>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</si>
  <si>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</si>
  <si>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</si>
  <si>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</si>
  <si>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</si>
  <si>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</si>
  <si>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</si>
  <si>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</si>
  <si>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</si>
  <si>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</si>
  <si>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</si>
  <si>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</si>
  <si>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</si>
  <si>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</si>
  <si>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</si>
  <si>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</si>
  <si>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</si>
  <si>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</si>
  <si>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</si>
  <si>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</si>
  <si>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</si>
  <si>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</si>
  <si>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</si>
  <si>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</si>
  <si>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</si>
  <si>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</si>
  <si>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</si>
  <si>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</si>
  <si>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</si>
  <si>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</si>
  <si>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</si>
  <si>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</si>
  <si>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</si>
  <si>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</si>
  <si>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</si>
  <si>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</si>
  <si>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</si>
  <si>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</si>
  <si>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</si>
  <si>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</si>
  <si>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</si>
  <si>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</si>
  <si>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</si>
  <si>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</si>
  <si>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</si>
  <si>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</si>
  <si>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</si>
  <si>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</si>
  <si>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</si>
  <si>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</si>
  <si>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</si>
  <si>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</si>
  <si>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</si>
  <si>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</si>
  <si>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</si>
  <si>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</si>
  <si>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</si>
  <si>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</si>
  <si>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</si>
  <si>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</si>
  <si>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</si>
  <si>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</si>
  <si>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</si>
  <si>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</si>
  <si>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</si>
  <si>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</si>
  <si>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</si>
  <si>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</si>
  <si>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</si>
  <si>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</si>
  <si>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</si>
  <si>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</si>
  <si>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</si>
  <si>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</si>
  <si>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</si>
  <si>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</si>
  <si>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</si>
  <si>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</si>
  <si>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</si>
  <si>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</si>
  <si>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</si>
  <si>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</si>
  <si>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</si>
  <si>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</si>
  <si>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</si>
  <si>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</si>
  <si>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</si>
  <si>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</si>
  <si>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</si>
  <si>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</si>
  <si>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</si>
  <si>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</si>
  <si>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</si>
  <si>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</si>
  <si>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</si>
  <si>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</si>
  <si>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</si>
  <si>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</si>
  <si>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</si>
  <si>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</si>
  <si>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</si>
  <si>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</si>
  <si>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</si>
  <si>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</si>
  <si>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</si>
  <si>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</si>
  <si>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</si>
  <si>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</si>
  <si>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</si>
  <si>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</si>
  <si>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</si>
  <si>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</si>
  <si>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</si>
  <si>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</si>
  <si>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</si>
  <si>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</si>
  <si>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</si>
  <si>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</si>
  <si>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</si>
  <si>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</si>
  <si>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</si>
  <si>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</si>
  <si>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</si>
  <si>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</si>
  <si>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</si>
  <si>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</si>
  <si>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</si>
  <si>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</si>
  <si>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</si>
  <si>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</si>
  <si>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</si>
  <si>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</si>
  <si>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</si>
  <si>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</si>
  <si>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</si>
  <si>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</si>
  <si>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</si>
  <si>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</si>
  <si>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</si>
  <si>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</si>
  <si>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</si>
  <si>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</si>
  <si>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</si>
  <si>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</si>
  <si>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</si>
  <si>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</si>
  <si>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</si>
  <si>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</si>
  <si>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</si>
  <si>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</si>
  <si>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</si>
  <si>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</si>
  <si>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</si>
  <si>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</si>
  <si>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</si>
  <si>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</si>
  <si>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</si>
  <si>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</si>
  <si>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</si>
  <si>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</si>
  <si>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</si>
  <si>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</si>
  <si>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</si>
  <si>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</si>
  <si>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</si>
  <si>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</si>
  <si>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</si>
  <si>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</si>
  <si>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</si>
  <si>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</si>
  <si>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</si>
  <si>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</si>
  <si>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</si>
  <si>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</si>
  <si>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</si>
  <si>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</si>
  <si>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</si>
  <si>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</si>
  <si>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</si>
  <si>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</si>
  <si>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</si>
  <si>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</si>
  <si>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</si>
  <si>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</si>
  <si>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</si>
  <si>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</si>
  <si>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</si>
  <si>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</si>
  <si>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</si>
  <si>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</si>
  <si>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</si>
  <si>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</si>
  <si>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</si>
  <si>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</si>
  <si>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</si>
  <si>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</si>
  <si>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</si>
  <si>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</si>
  <si>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</si>
  <si>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</si>
  <si>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</si>
  <si>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</si>
  <si>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</si>
  <si>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</si>
  <si>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</si>
  <si>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</si>
  <si>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</si>
  <si>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</si>
  <si>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</si>
  <si>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</si>
  <si>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</si>
  <si>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</si>
  <si>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</si>
  <si>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</si>
  <si>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</si>
  <si>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</si>
  <si>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</si>
  <si>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</si>
  <si>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</si>
  <si>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</si>
  <si>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</si>
  <si>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</si>
  <si>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</si>
  <si>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</si>
  <si>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</si>
  <si>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</si>
  <si>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</si>
  <si>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</si>
  <si>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</si>
  <si>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</si>
  <si>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</si>
  <si>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</si>
  <si>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</si>
  <si>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</si>
  <si>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</si>
  <si>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</si>
  <si>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</si>
  <si>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</si>
  <si>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</si>
  <si>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</si>
  <si>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</si>
  <si>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</si>
  <si>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</si>
  <si>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</si>
  <si>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</si>
  <si>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</si>
  <si>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</si>
  <si>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</si>
  <si>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</si>
  <si>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</si>
  <si>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</si>
  <si>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</si>
  <si>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</si>
  <si>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</si>
  <si>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</si>
  <si>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</si>
  <si>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</si>
  <si>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</si>
  <si>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</si>
  <si>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</si>
  <si>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</si>
  <si>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</si>
  <si>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</si>
  <si>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</si>
  <si>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</si>
  <si>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</si>
  <si>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</si>
  <si>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</si>
  <si>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</si>
  <si>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</si>
  <si>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</si>
  <si>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</si>
  <si>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</si>
  <si>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</si>
  <si>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</si>
  <si>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</si>
  <si>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</si>
  <si>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</si>
  <si>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</si>
  <si>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</si>
  <si>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</si>
  <si>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</si>
  <si>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</si>
  <si>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</si>
  <si>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</si>
  <si>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</si>
  <si>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</si>
  <si>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</si>
  <si>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</si>
  <si>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</si>
  <si>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</si>
  <si>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</si>
  <si>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</si>
  <si>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</si>
  <si>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</si>
  <si>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</si>
  <si>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</si>
  <si>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</si>
  <si>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</si>
  <si>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</si>
  <si>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</si>
  <si>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</si>
  <si>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</si>
  <si>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</si>
  <si>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</si>
  <si>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</si>
  <si>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</si>
  <si>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</si>
  <si>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</si>
  <si>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</si>
  <si>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</si>
  <si>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</si>
  <si>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</si>
  <si>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</si>
  <si>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</si>
  <si>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</si>
  <si>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</si>
  <si>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</si>
  <si>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</si>
  <si>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</si>
  <si>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</si>
  <si>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</si>
  <si>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</si>
  <si>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</si>
  <si>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</si>
  <si>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</si>
  <si>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</si>
  <si>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</si>
  <si>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</si>
  <si>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</si>
  <si>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</si>
  <si>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</si>
  <si>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</si>
  <si>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</si>
  <si>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</si>
  <si>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</si>
  <si>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</si>
  <si>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</si>
  <si>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</si>
  <si>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</si>
  <si>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</si>
  <si>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</si>
  <si>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</si>
  <si>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</si>
  <si>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</si>
  <si>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</si>
  <si>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</si>
  <si>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</si>
  <si>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</si>
  <si>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</si>
  <si>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</si>
  <si>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</si>
  <si>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</si>
  <si>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</si>
  <si>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</si>
  <si>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</si>
  <si>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</si>
  <si>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</si>
  <si>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</si>
  <si>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</si>
  <si>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</si>
  <si>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</si>
  <si>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</si>
  <si>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</si>
  <si>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</si>
  <si>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</si>
  <si>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</si>
  <si>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</si>
  <si>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</si>
  <si>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</si>
  <si>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</si>
  <si>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</si>
  <si>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</si>
  <si>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</si>
  <si>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</si>
  <si>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</si>
  <si>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</si>
  <si>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</si>
  <si>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</si>
  <si>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</si>
  <si>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</si>
  <si>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</si>
  <si>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</si>
  <si>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</si>
  <si>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</si>
  <si>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</si>
  <si>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</si>
  <si>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</si>
  <si>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</si>
  <si>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</si>
  <si>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</si>
  <si>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</si>
  <si>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</si>
  <si>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</si>
  <si>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</si>
  <si>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</si>
  <si>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</si>
  <si>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</si>
  <si>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</si>
  <si>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</si>
  <si>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</si>
  <si>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</si>
  <si>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</si>
  <si>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</si>
  <si>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</si>
  <si>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</si>
  <si>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</si>
  <si>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</si>
  <si>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</si>
  <si>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</si>
  <si>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</si>
  <si>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</si>
  <si>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</si>
  <si>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</si>
  <si>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</si>
  <si>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</si>
  <si>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</si>
  <si>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</si>
  <si>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</si>
  <si>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</si>
  <si>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</si>
  <si>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</si>
  <si>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</si>
  <si>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</si>
  <si>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</si>
  <si>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</si>
  <si>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</si>
  <si>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</si>
  <si>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</si>
  <si>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</si>
  <si>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</si>
  <si>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</si>
  <si>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</si>
  <si>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</si>
  <si>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</si>
  <si>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</si>
  <si>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</si>
  <si>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</si>
  <si>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</si>
  <si>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</si>
  <si>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</si>
  <si>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</si>
  <si>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</si>
  <si>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</si>
  <si>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</si>
  <si>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</si>
  <si>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</si>
  <si>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</si>
  <si>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</si>
  <si>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</si>
  <si>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</si>
  <si>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</si>
  <si>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</si>
  <si>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</si>
  <si>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</si>
  <si>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</si>
  <si>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</si>
  <si>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</si>
  <si>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</si>
  <si>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</si>
  <si>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</si>
  <si>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</si>
  <si>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</si>
  <si>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</si>
  <si>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</si>
  <si>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</si>
  <si>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</si>
  <si>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</si>
  <si>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</si>
  <si>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</si>
  <si>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</si>
  <si>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</si>
  <si>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</si>
  <si>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</si>
  <si>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</si>
  <si>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</si>
  <si>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</si>
  <si>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</si>
  <si>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</si>
  <si>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</si>
  <si>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</si>
  <si>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</si>
  <si>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</si>
  <si>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</si>
  <si>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</si>
  <si>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</si>
  <si>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</si>
  <si>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</si>
  <si>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</si>
  <si>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</si>
  <si>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</si>
  <si>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</si>
  <si>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</si>
  <si>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</si>
  <si>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</si>
  <si>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</si>
  <si>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</si>
  <si>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</si>
  <si>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</si>
  <si>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</si>
  <si>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</si>
  <si>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</si>
  <si>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</si>
  <si>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</si>
  <si>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</si>
  <si>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</si>
  <si>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</si>
  <si>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</si>
  <si>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</si>
  <si>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</si>
  <si>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</si>
  <si>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</si>
  <si>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</si>
  <si>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</si>
  <si>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</si>
  <si>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</si>
  <si>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</si>
  <si>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</si>
  <si>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</si>
  <si>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</si>
  <si>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</si>
  <si>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</si>
  <si>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</si>
  <si>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</si>
  <si>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</si>
  <si>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</si>
  <si>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</si>
  <si>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</si>
  <si>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</si>
  <si>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</si>
  <si>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</si>
  <si>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</si>
  <si>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</si>
  <si>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</si>
  <si>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</si>
  <si>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</si>
  <si>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</si>
  <si>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</si>
  <si>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</si>
  <si>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</si>
  <si>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</si>
  <si>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</si>
  <si>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</si>
  <si>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</si>
  <si>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</si>
  <si>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</si>
  <si>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</si>
  <si>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</si>
  <si>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</si>
  <si>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</si>
  <si>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</si>
  <si>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</si>
  <si>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</si>
  <si>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</si>
  <si>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</si>
  <si>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</si>
  <si>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</si>
  <si>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</si>
  <si>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</si>
  <si>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</si>
  <si>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</si>
  <si>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</si>
  <si>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</si>
  <si>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</si>
  <si>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</si>
  <si>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</si>
  <si>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</si>
  <si>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</si>
  <si>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</si>
  <si>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</si>
  <si>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</si>
  <si>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</si>
  <si>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</si>
  <si>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</si>
  <si>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</si>
  <si>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</si>
  <si>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</si>
  <si>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</si>
  <si>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</si>
  <si>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</si>
  <si>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</si>
  <si>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</si>
  <si>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</si>
  <si>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</si>
  <si>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</si>
  <si>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</si>
  <si>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</si>
  <si>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</si>
  <si>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</si>
  <si>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</si>
  <si>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</si>
  <si>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</si>
  <si>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</si>
  <si>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</si>
  <si>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</si>
  <si>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</si>
  <si>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</si>
  <si>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</si>
  <si>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</si>
  <si>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</si>
  <si>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</si>
  <si>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</si>
  <si>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</si>
  <si>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</si>
  <si>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</si>
  <si>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</si>
  <si>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</si>
  <si>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</si>
  <si>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</si>
  <si>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</si>
  <si>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</si>
  <si>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</si>
  <si>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</si>
  <si>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</si>
  <si>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</si>
  <si>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</si>
  <si>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</si>
  <si>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</si>
  <si>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</si>
  <si>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</si>
  <si>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</si>
  <si>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</si>
  <si>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</si>
  <si>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</si>
  <si>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</si>
  <si>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</si>
  <si>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</si>
  <si>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</si>
  <si>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</si>
  <si>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</si>
  <si>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</si>
  <si>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</si>
  <si>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</si>
  <si>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</si>
  <si>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</si>
  <si>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</si>
  <si>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</si>
  <si>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</si>
  <si>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</si>
  <si>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</si>
  <si>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</si>
  <si>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</si>
  <si>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</si>
  <si>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</si>
  <si>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</si>
  <si>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</si>
  <si>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</si>
  <si>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</si>
  <si>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</si>
  <si>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</si>
  <si>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</si>
  <si>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</si>
  <si>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</si>
  <si>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</si>
  <si>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</si>
  <si>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</si>
  <si>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</si>
  <si>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</si>
  <si>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</si>
  <si>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</si>
  <si>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</si>
  <si>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</si>
  <si>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</si>
  <si>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</si>
  <si>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</si>
  <si>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</si>
  <si>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</si>
  <si>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</si>
  <si>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</si>
  <si>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</si>
  <si>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</si>
  <si>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</si>
  <si>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</si>
  <si>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</si>
  <si>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</si>
  <si>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</si>
  <si>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</si>
  <si>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</si>
  <si>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</si>
  <si>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</si>
  <si>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</si>
  <si>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</si>
  <si>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</si>
  <si>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</si>
  <si>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</si>
  <si>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</si>
  <si>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</si>
  <si>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</si>
  <si>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</si>
  <si>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</si>
  <si>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</si>
  <si>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</si>
  <si>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</si>
  <si>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</si>
  <si>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</si>
  <si>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</si>
  <si>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</si>
  <si>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</si>
  <si>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</si>
  <si>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</si>
  <si>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</si>
  <si>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</si>
  <si>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</si>
  <si>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</si>
  <si>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</si>
  <si>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</si>
  <si>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</si>
  <si>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</si>
  <si>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</si>
  <si>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</si>
  <si>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</si>
  <si>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</si>
  <si>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</si>
  <si>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</si>
  <si>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</si>
  <si>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</si>
  <si>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</si>
  <si>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</si>
  <si>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</si>
  <si>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</si>
  <si>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</si>
  <si>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</si>
  <si>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</si>
  <si>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</si>
  <si>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</si>
  <si>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</si>
  <si>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</si>
  <si>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</si>
  <si>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</si>
  <si>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</si>
  <si>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</si>
  <si>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</si>
  <si>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</si>
  <si>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</si>
  <si>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</si>
  <si>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</si>
  <si>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</si>
  <si>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</si>
  <si>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</si>
  <si>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</si>
  <si>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</si>
  <si>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</si>
  <si>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</si>
  <si>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</si>
  <si>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</si>
  <si>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</si>
  <si>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</si>
  <si>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</si>
  <si>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</si>
  <si>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</si>
  <si>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</si>
  <si>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</si>
  <si>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</si>
  <si>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</si>
  <si>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</si>
  <si>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</si>
  <si>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</si>
  <si>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</si>
  <si>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</si>
  <si>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</si>
  <si>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</si>
  <si>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</si>
  <si>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</si>
  <si>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</si>
  <si>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</si>
  <si>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</si>
  <si>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</si>
  <si>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</si>
  <si>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</si>
  <si>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</si>
  <si>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</si>
  <si>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</si>
  <si>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</si>
  <si>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</si>
  <si>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</si>
  <si>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</si>
  <si>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</si>
  <si>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</si>
  <si>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</si>
  <si>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</si>
  <si>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</si>
  <si>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</si>
  <si>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</si>
  <si>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</si>
  <si>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</si>
  <si>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</si>
  <si>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</si>
  <si>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</si>
  <si>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</si>
  <si>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</si>
  <si>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</si>
  <si>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</si>
  <si>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</si>
  <si>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</si>
  <si>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</si>
  <si>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</si>
  <si>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</si>
  <si>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</si>
  <si>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</si>
  <si>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</si>
  <si>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</si>
  <si>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</si>
  <si>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</si>
  <si>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</si>
  <si>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</si>
  <si>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</si>
  <si>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</si>
  <si>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</si>
  <si>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</si>
  <si>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</si>
  <si>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</si>
  <si>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</si>
  <si>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</si>
  <si>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</si>
  <si>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</si>
  <si>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</si>
  <si>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</si>
  <si>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</si>
  <si>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</si>
  <si>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</si>
  <si>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</si>
  <si>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</si>
  <si>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</si>
  <si>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</si>
  <si>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</si>
  <si>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</si>
  <si>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</si>
  <si>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</si>
  <si>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</si>
  <si>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</si>
  <si>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</si>
  <si>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</si>
  <si>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</si>
  <si>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</si>
  <si>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</si>
  <si>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</si>
  <si>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</si>
  <si>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</si>
  <si>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</si>
  <si>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</si>
  <si>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</si>
  <si>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</si>
  <si>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</si>
  <si>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</si>
  <si>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</si>
  <si>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</si>
  <si>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</si>
  <si>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</si>
  <si>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</si>
  <si>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</si>
  <si>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</si>
  <si>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</si>
  <si>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</si>
  <si>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</si>
  <si>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</si>
  <si>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</si>
  <si>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</si>
  <si>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</si>
  <si>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</si>
  <si>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</si>
  <si>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</si>
  <si>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</si>
  <si>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</si>
  <si>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</si>
  <si>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</si>
  <si>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</si>
  <si>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</si>
  <si>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</si>
  <si>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</si>
  <si>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</si>
  <si>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</si>
  <si>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</si>
  <si>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</si>
  <si>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</si>
  <si>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</si>
  <si>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</si>
  <si>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</si>
  <si>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</si>
  <si>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</si>
  <si>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</si>
  <si>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</si>
  <si>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</si>
  <si>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</si>
  <si>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</si>
  <si>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</si>
  <si>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</si>
  <si>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</si>
  <si>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</si>
  <si>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</si>
  <si>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</si>
  <si>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</si>
  <si>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</si>
  <si>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</si>
  <si>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</si>
  <si>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</si>
  <si>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</si>
  <si>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</si>
  <si>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</si>
  <si>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</si>
  <si>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</si>
  <si>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</si>
  <si>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</si>
  <si>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</si>
  <si>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</si>
  <si>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</si>
  <si>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</si>
  <si>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</si>
  <si>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</si>
  <si>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</si>
  <si>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</si>
  <si>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</si>
  <si>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</si>
  <si>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</si>
  <si>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</si>
  <si>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</si>
  <si>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</si>
  <si>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</si>
  <si>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</si>
  <si>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</si>
  <si>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</si>
  <si>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</si>
  <si>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</si>
  <si>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</si>
  <si>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</si>
  <si>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</si>
  <si>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</si>
  <si>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</si>
  <si>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</si>
  <si>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</si>
  <si>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</si>
  <si>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</si>
  <si>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</si>
  <si>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</si>
  <si>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</si>
  <si>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</si>
  <si>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</si>
  <si>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</si>
  <si>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</si>
  <si>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</si>
  <si>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</si>
  <si>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</si>
  <si>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</si>
  <si>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</si>
  <si>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</si>
  <si>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</si>
  <si>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</si>
  <si>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</si>
  <si>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</si>
  <si>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</si>
  <si>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</si>
  <si>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</si>
  <si>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</si>
  <si>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</si>
  <si>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</si>
  <si>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</si>
  <si>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</si>
  <si>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</si>
  <si>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</si>
  <si>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</si>
  <si>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</si>
  <si>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</si>
  <si>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</si>
  <si>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</si>
  <si>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</si>
  <si>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</si>
  <si>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</si>
  <si>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</si>
  <si>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</si>
  <si>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</si>
  <si>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</si>
  <si>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</si>
  <si>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</si>
  <si>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</si>
  <si>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</si>
  <si>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</si>
  <si>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</si>
  <si>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</si>
  <si>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</si>
  <si>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</si>
  <si>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</si>
  <si>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</si>
  <si>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</si>
  <si>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</si>
  <si>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</si>
  <si>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</si>
  <si>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</si>
  <si>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</si>
  <si>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</si>
  <si>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</si>
  <si>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</si>
  <si>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</si>
  <si>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</si>
  <si>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</si>
  <si>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</si>
  <si>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</si>
  <si>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</si>
  <si>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</si>
  <si>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</si>
  <si>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</si>
  <si>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</si>
  <si>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</si>
  <si>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</si>
  <si>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</si>
  <si>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</si>
  <si>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</si>
  <si>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</si>
  <si>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</si>
  <si>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</si>
  <si>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</si>
  <si>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</si>
  <si>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</si>
  <si>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</si>
  <si>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</si>
  <si>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</si>
  <si>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</si>
  <si>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</si>
  <si>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</si>
  <si>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</si>
  <si>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</si>
  <si>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</si>
  <si>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</si>
  <si>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</si>
  <si>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</si>
  <si>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</si>
  <si>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</si>
  <si>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</si>
  <si>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</si>
  <si>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</si>
  <si>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</si>
  <si>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</si>
  <si>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</si>
  <si>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</si>
  <si>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</si>
  <si>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</si>
  <si>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</si>
  <si>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</si>
  <si>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</si>
  <si>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</si>
  <si>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</si>
  <si>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</si>
  <si>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</si>
  <si>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</si>
  <si>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</si>
  <si>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</si>
  <si>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</si>
  <si>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</si>
  <si>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</si>
  <si>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</si>
  <si>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</si>
  <si>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</si>
  <si>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</si>
  <si>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</si>
  <si>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</si>
  <si>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</si>
  <si>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</si>
  <si>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</si>
  <si>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</si>
  <si>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</si>
  <si>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</si>
  <si>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</si>
  <si>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</si>
  <si>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</si>
  <si>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</si>
  <si>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</si>
  <si>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</si>
  <si>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</si>
  <si>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</si>
  <si>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</si>
  <si>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</si>
  <si>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</si>
  <si>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</si>
  <si>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</si>
  <si>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</si>
  <si>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</si>
  <si>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</si>
  <si>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</si>
  <si>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</si>
  <si>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</si>
  <si>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</si>
  <si>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</si>
  <si>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</si>
  <si>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</si>
  <si>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</si>
  <si>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</si>
  <si>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</si>
  <si>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</si>
  <si>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</si>
  <si>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</si>
  <si>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</si>
  <si>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</si>
  <si>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</si>
  <si>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</si>
  <si>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</si>
  <si>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</si>
  <si>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</si>
  <si>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</si>
  <si>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</si>
  <si>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</si>
  <si>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</si>
  <si>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</si>
  <si>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</si>
  <si>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</si>
  <si>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</si>
  <si>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</si>
  <si>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</si>
  <si>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</si>
  <si>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</si>
  <si>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</si>
  <si>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</si>
  <si>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</si>
  <si>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</si>
  <si>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</si>
  <si>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</si>
  <si>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</si>
  <si>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</si>
  <si>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</si>
  <si>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</si>
  <si>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</si>
  <si>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</si>
  <si>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</si>
  <si>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</si>
  <si>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</si>
  <si>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</si>
  <si>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</si>
  <si>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</si>
  <si>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</si>
  <si>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</si>
  <si>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</si>
  <si>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</si>
  <si>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</si>
  <si>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</si>
  <si>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</si>
  <si>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</si>
  <si>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</si>
  <si>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</si>
  <si>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</si>
  <si>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</si>
  <si>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</si>
  <si>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</si>
  <si>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</si>
  <si>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</si>
  <si>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</si>
  <si>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</si>
  <si>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</si>
  <si>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</si>
  <si>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</si>
  <si>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</si>
  <si>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</si>
  <si>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</si>
  <si>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</si>
  <si>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</si>
  <si>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</si>
  <si>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</si>
  <si>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</si>
  <si>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</si>
  <si>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</si>
  <si>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</si>
  <si>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</si>
  <si>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</si>
  <si>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</si>
  <si>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</si>
  <si>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</si>
  <si>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</si>
  <si>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</si>
  <si>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</si>
  <si>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</si>
  <si>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</si>
  <si>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</si>
  <si>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</si>
  <si>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</si>
  <si>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</si>
  <si>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</si>
  <si>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</si>
  <si>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</si>
  <si>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</si>
  <si>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</si>
  <si>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</si>
  <si>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</si>
  <si>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</si>
  <si>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</si>
  <si>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</si>
  <si>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</si>
  <si>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</si>
  <si>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</si>
  <si>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</si>
  <si>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</si>
  <si>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</si>
  <si>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</si>
  <si>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</si>
  <si>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</si>
  <si>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</si>
  <si>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</si>
  <si>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</si>
  <si>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</si>
  <si>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</si>
  <si>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</si>
  <si>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</si>
  <si>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</si>
  <si>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</si>
  <si>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</si>
  <si>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</si>
  <si>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</si>
  <si>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</si>
  <si>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</si>
  <si>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</si>
  <si>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</si>
  <si>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</si>
  <si>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</si>
  <si>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</si>
  <si>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</si>
  <si>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</si>
  <si>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</si>
  <si>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</si>
  <si>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</si>
  <si>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</si>
  <si>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</si>
  <si>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</si>
  <si>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</si>
  <si>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</si>
  <si>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</si>
  <si>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</si>
  <si>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</si>
  <si>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</si>
  <si>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</si>
  <si>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</si>
  <si>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</si>
  <si>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</si>
  <si>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</si>
  <si>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</si>
  <si>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</si>
  <si>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</si>
  <si>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</si>
  <si>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</si>
  <si>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</si>
  <si>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</si>
  <si>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</si>
  <si>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</si>
  <si>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</si>
  <si>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</si>
  <si>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</si>
  <si>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</si>
  <si>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</si>
  <si>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</si>
  <si>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</si>
  <si>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</si>
  <si>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</si>
  <si>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</si>
  <si>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</si>
  <si>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</si>
  <si>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</si>
  <si>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</si>
  <si>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</si>
  <si>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</si>
  <si>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</si>
  <si>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</si>
  <si>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</si>
  <si>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</si>
  <si>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</si>
  <si>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</si>
  <si>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</si>
  <si>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</si>
  <si>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</si>
  <si>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</si>
  <si>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</si>
  <si>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</si>
  <si>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</si>
  <si>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</si>
  <si>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</si>
  <si>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</si>
  <si>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</si>
  <si>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</si>
  <si>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</si>
  <si>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</si>
  <si>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</si>
  <si>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</si>
  <si>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</si>
  <si>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</si>
  <si>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</si>
  <si>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</si>
  <si>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</si>
  <si>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</si>
  <si>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</si>
  <si>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</si>
  <si>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</si>
  <si>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</si>
  <si>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</si>
  <si>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</si>
  <si>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</si>
  <si>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</si>
  <si>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</si>
  <si>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</si>
  <si>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</si>
  <si>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</si>
  <si>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</si>
  <si>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</si>
  <si>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</si>
  <si>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</si>
  <si>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</si>
  <si>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</si>
  <si>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</si>
  <si>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</si>
  <si>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</si>
  <si>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</si>
  <si>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</si>
  <si>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</si>
  <si>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</si>
  <si>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</si>
  <si>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</si>
  <si>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</si>
  <si>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</si>
  <si>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</si>
  <si>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</si>
  <si>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</si>
  <si>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</si>
  <si>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</si>
  <si>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</si>
  <si>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</si>
  <si>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</si>
  <si>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</si>
  <si>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</si>
  <si>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</si>
  <si>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</si>
  <si>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</si>
  <si>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</si>
  <si>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</si>
  <si>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</si>
  <si>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</si>
  <si>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</si>
  <si>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</si>
  <si>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</si>
  <si>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</si>
  <si>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</si>
  <si>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</si>
  <si>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</si>
  <si>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</si>
  <si>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</si>
  <si>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</si>
  <si>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</si>
  <si>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</si>
  <si>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</si>
  <si>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</si>
  <si>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</si>
  <si>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</si>
  <si>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</si>
  <si>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</si>
  <si>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</si>
  <si>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</si>
  <si>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</si>
  <si>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</si>
  <si>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</si>
  <si>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</si>
  <si>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</si>
  <si>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</si>
  <si>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</si>
  <si>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</si>
  <si>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</si>
  <si>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</si>
  <si>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</si>
  <si>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</si>
  <si>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</si>
  <si>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</si>
  <si>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</si>
  <si>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</si>
  <si>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</si>
  <si>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</si>
  <si>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</si>
  <si>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</si>
  <si>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</si>
  <si>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</si>
  <si>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</si>
  <si>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</si>
  <si>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</si>
  <si>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</si>
  <si>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</si>
  <si>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</si>
  <si>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</si>
  <si>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</si>
  <si>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</si>
  <si>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</si>
  <si>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</si>
  <si>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</si>
  <si>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</si>
  <si>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</si>
  <si>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</si>
  <si>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</si>
  <si>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</si>
  <si>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</si>
  <si>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</si>
  <si>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</si>
  <si>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</si>
  <si>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</si>
  <si>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</si>
  <si>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</si>
  <si>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</si>
  <si>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</si>
  <si>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</si>
  <si>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</si>
  <si>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</si>
  <si>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</si>
  <si>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</si>
  <si>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</si>
  <si>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</si>
  <si>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</si>
  <si>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</si>
  <si>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</si>
  <si>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</si>
  <si>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</si>
  <si>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</si>
  <si>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</si>
  <si>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</si>
  <si>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</si>
  <si>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</si>
  <si>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</si>
  <si>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</si>
  <si>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</si>
  <si>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</si>
  <si>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</si>
  <si>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</si>
  <si>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</si>
  <si>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</si>
  <si>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</si>
  <si>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</si>
  <si>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</si>
  <si>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</si>
  <si>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</si>
  <si>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</si>
  <si>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</si>
  <si>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</si>
  <si>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</si>
  <si>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</si>
  <si>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</si>
  <si>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</si>
  <si>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</si>
  <si>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</si>
  <si>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</si>
  <si>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</si>
  <si>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</si>
  <si>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</si>
  <si>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</si>
  <si>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</si>
  <si>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</si>
  <si>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</si>
  <si>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</si>
  <si>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</si>
  <si>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</si>
  <si>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</si>
  <si>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</si>
  <si>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</si>
  <si>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</si>
  <si>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</si>
  <si>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</si>
  <si>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</si>
  <si>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</si>
  <si>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</si>
  <si>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</si>
  <si>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</si>
  <si>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</si>
  <si>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</si>
  <si>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</si>
  <si>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</si>
  <si>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</si>
  <si>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</si>
  <si>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</si>
  <si>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</si>
  <si>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</si>
  <si>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</si>
  <si>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</si>
  <si>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</si>
  <si>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</si>
  <si>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</si>
  <si>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</si>
  <si>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</si>
  <si>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</si>
  <si>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</si>
  <si>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</si>
  <si>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</si>
  <si>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</si>
  <si>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</si>
  <si>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</si>
  <si>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</si>
  <si>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</si>
  <si>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</si>
  <si>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</si>
  <si>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</si>
  <si>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</si>
  <si>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</si>
  <si>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</si>
  <si>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</si>
  <si>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</si>
  <si>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</si>
  <si>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</si>
  <si>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</si>
  <si>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</si>
  <si>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</si>
  <si>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</si>
  <si>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</si>
  <si>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</si>
  <si>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</si>
  <si>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</si>
  <si>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</si>
  <si>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</si>
  <si>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</si>
  <si>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</si>
  <si>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</si>
  <si>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</si>
  <si>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</si>
  <si>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</si>
  <si>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</si>
  <si>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</si>
  <si>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</si>
  <si>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</si>
  <si>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</si>
  <si>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</si>
  <si>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</si>
  <si>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</si>
  <si>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</si>
  <si>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</si>
  <si>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</si>
  <si>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</si>
  <si>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</si>
  <si>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</si>
  <si>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</si>
  <si>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</si>
  <si>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</si>
  <si>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</si>
  <si>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</si>
  <si>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</si>
  <si>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</si>
  <si>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</si>
  <si>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</si>
  <si>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</si>
  <si>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</si>
  <si>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</si>
  <si>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</si>
  <si>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</si>
  <si>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</si>
  <si>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</si>
  <si>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</si>
  <si>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</si>
  <si>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</si>
  <si>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</si>
  <si>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</si>
  <si>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</si>
  <si>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</si>
  <si>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</si>
  <si>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</si>
  <si>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</si>
  <si>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</si>
  <si>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</si>
  <si>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</si>
  <si>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</si>
  <si>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</si>
  <si>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</si>
  <si>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</si>
  <si>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</si>
  <si>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</si>
  <si>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</si>
  <si>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</si>
  <si>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</si>
  <si>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</si>
  <si>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</si>
  <si>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</si>
  <si>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</si>
  <si>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</si>
  <si>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</si>
  <si>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</si>
  <si>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</si>
  <si>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</si>
  <si>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</si>
  <si>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</si>
  <si>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</si>
  <si>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</si>
  <si>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</si>
  <si>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</si>
  <si>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</si>
  <si>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</si>
  <si>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</si>
  <si>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</si>
  <si>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</si>
  <si>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</si>
  <si>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</si>
  <si>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</si>
  <si>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</si>
  <si>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</si>
  <si>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</si>
  <si>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</si>
  <si>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</si>
  <si>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</si>
  <si>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</si>
  <si>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</si>
  <si>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</si>
  <si>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</si>
  <si>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</si>
  <si>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</si>
  <si>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</si>
  <si>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</si>
  <si>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</si>
  <si>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</si>
  <si>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</si>
  <si>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</si>
  <si>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</si>
  <si>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</si>
  <si>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</si>
  <si>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</si>
  <si>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</si>
  <si>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</si>
  <si>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</si>
  <si>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</si>
  <si>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</si>
  <si>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</si>
  <si>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</si>
  <si>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</si>
  <si>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</si>
  <si>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</si>
  <si>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</si>
  <si>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</si>
  <si>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</si>
  <si>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</si>
  <si>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</si>
  <si>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</si>
  <si>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</si>
  <si>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</si>
  <si>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</si>
  <si>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</si>
  <si>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</si>
  <si>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</si>
  <si>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</si>
  <si>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</si>
  <si>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</si>
  <si>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</si>
  <si>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</si>
  <si>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</si>
  <si>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</si>
  <si>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</si>
  <si>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</si>
  <si>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</si>
  <si>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</si>
  <si>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</si>
  <si>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</si>
  <si>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</si>
  <si>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</si>
  <si>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</si>
  <si>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</si>
  <si>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</si>
  <si>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</si>
  <si>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</si>
  <si>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</si>
  <si>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</si>
  <si>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</si>
  <si>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</si>
  <si>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</si>
  <si>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</si>
  <si>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</si>
  <si>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</si>
  <si>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</si>
  <si>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</si>
  <si>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</si>
  <si>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</si>
  <si>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</si>
  <si>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</si>
  <si>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</si>
  <si>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</si>
  <si>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</si>
  <si>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</si>
  <si>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</si>
  <si>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</si>
  <si>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</si>
  <si>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</si>
  <si>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</si>
  <si>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</si>
  <si>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</si>
  <si>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</si>
  <si>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</si>
  <si>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</si>
  <si>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</si>
  <si>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</si>
  <si>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</si>
  <si>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</si>
  <si>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</si>
  <si>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</si>
  <si>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</si>
  <si>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</si>
  <si>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</si>
  <si>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</si>
  <si>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</si>
  <si>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</si>
  <si>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</si>
  <si>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</si>
  <si>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</si>
  <si>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</si>
  <si>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</si>
  <si>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</si>
  <si>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</si>
  <si>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</si>
  <si>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</si>
  <si>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</si>
  <si>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</si>
  <si>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</si>
  <si>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</si>
  <si>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</si>
  <si>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</si>
  <si>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</si>
  <si>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</si>
  <si>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</si>
  <si>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</si>
  <si>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</si>
  <si>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</si>
  <si>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</si>
  <si>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</si>
  <si>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</si>
  <si>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</si>
  <si>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</si>
  <si>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</si>
  <si>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</si>
  <si>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</si>
  <si>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</si>
  <si>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</si>
  <si>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</si>
  <si>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</si>
  <si>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</si>
  <si>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</si>
  <si>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</si>
  <si>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</si>
  <si>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</si>
  <si>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</si>
  <si>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</si>
  <si>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</si>
  <si>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</si>
  <si>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</si>
  <si>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</si>
  <si>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</si>
  <si>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</si>
  <si>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</si>
  <si>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</si>
  <si>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</si>
  <si>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</si>
  <si>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</si>
  <si>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</si>
  <si>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</si>
  <si>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</si>
  <si>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</si>
  <si>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</si>
  <si>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</si>
  <si>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</si>
  <si>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</si>
  <si>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</si>
  <si>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</si>
  <si>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</si>
  <si>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</si>
  <si>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</si>
  <si>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</si>
  <si>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</si>
  <si>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</si>
  <si>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</si>
  <si>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</si>
  <si>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</si>
  <si>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</si>
  <si>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</si>
  <si>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</si>
  <si>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</si>
  <si>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</si>
  <si>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</si>
  <si>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</si>
  <si>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</si>
  <si>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</si>
  <si>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</si>
  <si>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</si>
  <si>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</si>
  <si>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</si>
  <si>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</si>
  <si>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</si>
  <si>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</si>
  <si>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</si>
  <si>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</si>
  <si>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</si>
  <si>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</si>
  <si>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</si>
  <si>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</si>
  <si>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</si>
  <si>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</si>
  <si>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</si>
  <si>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</si>
  <si>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</si>
  <si>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</si>
  <si>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</si>
  <si>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</si>
  <si>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</si>
  <si>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</si>
  <si>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</si>
  <si>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</si>
  <si>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</si>
  <si>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</si>
  <si>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</si>
  <si>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</si>
  <si>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</si>
  <si>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</si>
  <si>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</si>
  <si>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</si>
  <si>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</si>
  <si>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</si>
  <si>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</si>
  <si>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</si>
  <si>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</si>
  <si>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</si>
  <si>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</si>
  <si>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</si>
  <si>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</si>
  <si>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</si>
  <si>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</si>
  <si>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</si>
  <si>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</si>
  <si>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</si>
  <si>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</si>
  <si>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</si>
  <si>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</si>
  <si>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</si>
  <si>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</si>
  <si>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</si>
  <si>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</si>
  <si>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</si>
  <si>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</si>
  <si>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</si>
  <si>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</si>
  <si>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</si>
  <si>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</si>
  <si>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</si>
  <si>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</si>
  <si>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</si>
  <si>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</si>
  <si>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</si>
  <si>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</si>
  <si>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</si>
  <si>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</si>
  <si>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</si>
  <si>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</si>
  <si>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</si>
  <si>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</si>
  <si>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</si>
  <si>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</si>
  <si>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</si>
  <si>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</si>
  <si>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</si>
  <si>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</si>
  <si>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</si>
  <si>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</si>
  <si>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</si>
  <si>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</si>
  <si>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</si>
  <si>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</si>
  <si>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</si>
  <si>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</si>
  <si>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</si>
  <si>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</si>
  <si>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</si>
  <si>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</si>
  <si>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</si>
  <si>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</si>
  <si>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</si>
  <si>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</si>
  <si>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</si>
  <si>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</si>
  <si>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</si>
  <si>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</si>
  <si>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</si>
  <si>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</si>
  <si>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</si>
  <si>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</si>
  <si>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</si>
  <si>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</si>
  <si>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</si>
  <si>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</si>
  <si>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</si>
  <si>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</si>
  <si>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</si>
  <si>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</si>
  <si>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</si>
  <si>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</si>
  <si>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</si>
  <si>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</si>
  <si>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</si>
  <si>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</si>
  <si>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</si>
  <si>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</si>
  <si>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</si>
  <si>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</si>
  <si>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</si>
  <si>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</si>
  <si>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</si>
  <si>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</si>
  <si>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</si>
  <si>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</si>
  <si>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</si>
  <si>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</si>
  <si>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</si>
  <si>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</si>
  <si>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</si>
  <si>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</si>
  <si>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</si>
  <si>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</si>
  <si>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</si>
  <si>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</si>
  <si>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</si>
  <si>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</si>
  <si>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</si>
  <si>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</si>
  <si>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</si>
  <si>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</si>
  <si>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</si>
  <si>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</si>
  <si>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</si>
  <si>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</si>
  <si>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</si>
  <si>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</si>
  <si>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</si>
  <si>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</si>
  <si>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</si>
  <si>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</si>
  <si>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</si>
  <si>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</si>
  <si>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</si>
  <si>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</si>
  <si>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</si>
  <si>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</si>
  <si>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</si>
  <si>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</si>
  <si>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</si>
  <si>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</si>
  <si>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</si>
  <si>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</si>
  <si>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</si>
  <si>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</si>
  <si>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</si>
  <si>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</si>
  <si>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</si>
  <si>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</si>
  <si>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</si>
  <si>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</si>
  <si>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</si>
  <si>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</si>
  <si>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</si>
  <si>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</si>
  <si>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</si>
  <si>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</si>
  <si>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</si>
  <si>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</si>
  <si>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</si>
  <si>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</si>
  <si>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</si>
  <si>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</si>
  <si>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</si>
  <si>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</si>
  <si>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</si>
  <si>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</si>
  <si>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</si>
  <si>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</si>
  <si>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</si>
  <si>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</si>
  <si>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</si>
  <si>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</si>
  <si>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</si>
  <si>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</si>
  <si>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</si>
  <si>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</si>
  <si>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</si>
  <si>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</si>
  <si>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</si>
  <si>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</si>
  <si>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</si>
  <si>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</si>
  <si>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</si>
  <si>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</si>
  <si>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</si>
  <si>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</si>
  <si>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</si>
  <si>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</si>
  <si>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</si>
  <si>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</si>
  <si>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</si>
  <si>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</si>
  <si>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</si>
  <si>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</si>
  <si>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</si>
  <si>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</si>
  <si>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</si>
  <si>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</si>
  <si>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</si>
  <si>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</si>
  <si>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</si>
  <si>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</si>
  <si>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</si>
  <si>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</si>
  <si>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</si>
  <si>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</si>
  <si>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</si>
  <si>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</si>
  <si>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</si>
  <si>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</si>
  <si>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</si>
  <si>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</si>
  <si>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</si>
  <si>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</si>
  <si>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</si>
  <si>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</si>
  <si>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</si>
  <si>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</si>
  <si>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</si>
  <si>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</si>
  <si>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</si>
  <si>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</si>
  <si>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</si>
  <si>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</si>
  <si>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</si>
  <si>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</si>
  <si>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</si>
  <si>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</si>
  <si>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</si>
  <si>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</si>
  <si>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</si>
  <si>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</si>
  <si>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</si>
  <si>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</si>
  <si>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</si>
  <si>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</si>
  <si>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</si>
  <si>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</si>
  <si>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</si>
  <si>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</si>
  <si>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</si>
  <si>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</si>
  <si>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</si>
  <si>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</si>
  <si>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</si>
  <si>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</si>
  <si>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</si>
  <si>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</si>
  <si>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</si>
  <si>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</si>
  <si>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</si>
  <si>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</si>
  <si>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</si>
  <si>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</si>
  <si>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</si>
  <si>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</si>
  <si>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</si>
  <si>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</si>
  <si>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</si>
  <si>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</si>
  <si>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</si>
  <si>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</si>
  <si>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</si>
  <si>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</si>
  <si>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</si>
  <si>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</si>
  <si>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</si>
  <si>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</si>
  <si>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</si>
  <si>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</si>
  <si>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</si>
  <si>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</si>
  <si>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</si>
  <si>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</si>
  <si>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</si>
  <si>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</si>
  <si>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</si>
  <si>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</si>
  <si>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</si>
  <si>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</si>
  <si>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</si>
  <si>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</si>
  <si>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</si>
  <si>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</si>
  <si>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</si>
  <si>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</si>
  <si>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</si>
  <si>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</si>
  <si>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</si>
  <si>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</si>
  <si>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</si>
  <si>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</si>
  <si>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</si>
  <si>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</si>
  <si>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</si>
  <si>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</si>
  <si>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</si>
  <si>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</si>
  <si>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</si>
  <si>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</si>
  <si>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</si>
  <si>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</si>
  <si>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</si>
  <si>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</si>
  <si>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</si>
  <si>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</si>
  <si>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</si>
  <si>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</si>
  <si>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</si>
  <si>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</si>
  <si>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</si>
  <si>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</si>
  <si>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</si>
  <si>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</si>
  <si>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</si>
  <si>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</si>
  <si>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</si>
  <si>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</si>
  <si>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</si>
  <si>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</si>
  <si>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</si>
  <si>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</si>
  <si>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</si>
  <si>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</si>
  <si>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</si>
  <si>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</si>
  <si>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</si>
  <si>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</si>
  <si>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</si>
  <si>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</si>
  <si>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</si>
  <si>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</si>
  <si>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</si>
  <si>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</si>
  <si>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</si>
  <si>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</si>
  <si>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</si>
  <si>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</si>
  <si>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</si>
  <si>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</si>
  <si>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</si>
  <si>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</si>
  <si>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</si>
  <si>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</si>
  <si>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</si>
  <si>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</si>
  <si>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</si>
  <si>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</si>
  <si>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</si>
  <si>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</si>
  <si>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</si>
  <si>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</si>
  <si>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</si>
  <si>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</si>
  <si>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</si>
  <si>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</si>
  <si>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</si>
  <si>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</si>
  <si>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</si>
  <si>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</si>
  <si>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</si>
  <si>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</si>
  <si>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</si>
  <si>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</si>
  <si>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</si>
  <si>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</si>
  <si>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</si>
  <si>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</si>
  <si>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</si>
  <si>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</si>
  <si>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</si>
  <si>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</si>
  <si>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</si>
  <si>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</si>
  <si>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</si>
  <si>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</si>
  <si>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</si>
  <si>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</si>
  <si>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</si>
  <si>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</si>
  <si>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</si>
  <si>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</si>
  <si>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</si>
  <si>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</si>
  <si>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</si>
  <si>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</si>
  <si>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</si>
  <si>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</si>
  <si>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</si>
  <si>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</si>
  <si>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</si>
  <si>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</si>
  <si>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</si>
  <si>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</si>
  <si>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</si>
  <si>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</si>
  <si>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</si>
  <si>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</si>
  <si>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</si>
  <si>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</si>
  <si>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</si>
  <si>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</si>
  <si>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</si>
  <si>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</si>
  <si>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</si>
  <si>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</si>
  <si>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</si>
  <si>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</si>
  <si>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</si>
  <si>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</si>
  <si>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</si>
  <si>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</si>
  <si>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</si>
  <si>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</si>
  <si>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</si>
  <si>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</si>
  <si>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</si>
  <si>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</si>
  <si>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</si>
  <si>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</si>
  <si>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</si>
  <si>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</si>
  <si>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</si>
  <si>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</si>
  <si>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</si>
  <si>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</si>
  <si>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</si>
  <si>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</si>
  <si>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</si>
  <si>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</si>
  <si>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</si>
  <si>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</si>
  <si>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</si>
  <si>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</si>
  <si>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</si>
  <si>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</si>
  <si>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</si>
  <si>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</si>
  <si>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</si>
  <si>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</si>
  <si>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</si>
  <si>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</si>
  <si>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</si>
  <si>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</si>
  <si>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</si>
  <si>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</si>
  <si>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</si>
  <si>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</si>
  <si>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</si>
  <si>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</si>
  <si>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</si>
  <si>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</si>
  <si>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</si>
  <si>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</si>
  <si>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</si>
  <si>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</si>
  <si>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</si>
  <si>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</si>
  <si>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</si>
  <si>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</si>
  <si>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</si>
  <si>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</si>
  <si>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</si>
  <si>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</si>
  <si>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</si>
  <si>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</si>
  <si>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</si>
  <si>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</si>
  <si>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</si>
  <si>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</si>
  <si>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</si>
  <si>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</si>
  <si>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</si>
  <si>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</si>
  <si>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</si>
  <si>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</si>
  <si>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</si>
  <si>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</si>
  <si>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</si>
  <si>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</si>
  <si>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</si>
  <si>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</si>
  <si>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</si>
  <si>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</si>
  <si>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</si>
  <si>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</si>
  <si>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</si>
  <si>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</si>
  <si>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</si>
  <si>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</si>
  <si>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</si>
  <si>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</si>
  <si>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</si>
  <si>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</si>
  <si>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</si>
  <si>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</si>
  <si>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</si>
  <si>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</si>
  <si>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</si>
  <si>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</si>
  <si>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</si>
  <si>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</si>
  <si>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</si>
  <si>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</si>
  <si>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</si>
  <si>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</si>
  <si>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</si>
  <si>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</si>
  <si>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</si>
  <si>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</si>
  <si>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</si>
  <si>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</si>
  <si>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</si>
  <si>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</si>
  <si>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</si>
  <si>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</si>
  <si>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</si>
  <si>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</si>
  <si>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</si>
  <si>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</si>
  <si>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</si>
  <si>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</si>
  <si>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</si>
  <si>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</si>
  <si>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</si>
  <si>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</si>
  <si>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</si>
  <si>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</si>
  <si>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</si>
  <si>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</si>
  <si>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</si>
  <si>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</si>
  <si>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</si>
  <si>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</si>
  <si>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</si>
  <si>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</si>
  <si>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</si>
  <si>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</si>
  <si>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</si>
  <si>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</si>
  <si>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</si>
  <si>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</si>
  <si>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</si>
  <si>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</si>
  <si>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</si>
  <si>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</si>
  <si>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</si>
  <si>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</si>
  <si>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</si>
  <si>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</si>
  <si>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</si>
  <si>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</si>
  <si>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</si>
  <si>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</si>
  <si>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</si>
  <si>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</si>
  <si>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</si>
  <si>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</si>
  <si>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</si>
  <si>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</si>
  <si>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</si>
  <si>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</si>
  <si>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</si>
  <si>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</si>
  <si>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</si>
  <si>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</si>
  <si>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</si>
  <si>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</si>
  <si>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</si>
  <si>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</si>
  <si>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</si>
  <si>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</si>
  <si>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</si>
  <si>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</si>
  <si>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</si>
  <si>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</si>
  <si>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</si>
  <si>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</si>
  <si>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</si>
  <si>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</si>
  <si>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</si>
  <si>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</si>
  <si>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</si>
  <si>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</si>
  <si>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</si>
  <si>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</si>
  <si>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</si>
  <si>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</si>
  <si>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</si>
  <si>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</si>
  <si>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</si>
  <si>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</si>
  <si>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</si>
  <si>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</si>
  <si>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</si>
  <si>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</si>
  <si>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</si>
  <si>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</si>
  <si>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</si>
  <si>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</si>
  <si>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</si>
  <si>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</si>
  <si>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</si>
  <si>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</si>
  <si>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</si>
  <si>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</si>
  <si>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</si>
  <si>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</si>
  <si>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</si>
  <si>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</si>
  <si>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</si>
  <si>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</si>
  <si>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</si>
  <si>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</si>
  <si>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</si>
  <si>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</si>
  <si>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</si>
  <si>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</si>
  <si>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</si>
  <si>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</si>
  <si>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</si>
  <si>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</si>
  <si>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</si>
  <si>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</si>
  <si>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</si>
  <si>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</si>
  <si>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</si>
  <si>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</si>
  <si>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</si>
  <si>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</si>
  <si>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</si>
  <si>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</si>
  <si>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</si>
  <si>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</si>
  <si>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</si>
  <si>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</si>
  <si>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</si>
  <si>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</si>
  <si>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</si>
  <si>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</si>
  <si>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</si>
  <si>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</si>
  <si>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</si>
  <si>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</si>
  <si>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</si>
  <si>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</si>
  <si>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</si>
  <si>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</si>
  <si>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</si>
  <si>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</si>
  <si>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</si>
  <si>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</si>
  <si>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</si>
  <si>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</si>
  <si>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</si>
  <si>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</si>
  <si>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</si>
  <si>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</si>
  <si>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</si>
  <si>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</si>
  <si>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</si>
  <si>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</si>
  <si>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</si>
  <si>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</si>
  <si>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</si>
  <si>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</si>
  <si>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</si>
  <si>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</si>
  <si>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</si>
  <si>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</si>
  <si>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</si>
  <si>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</si>
  <si>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</si>
  <si>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</si>
  <si>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</si>
  <si>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</si>
  <si>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</si>
  <si>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</si>
  <si>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</si>
  <si>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</si>
  <si>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</si>
  <si>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</si>
  <si>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</si>
  <si>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</si>
  <si>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</si>
  <si>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</si>
  <si>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</si>
  <si>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</si>
  <si>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</si>
  <si>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</si>
  <si>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</si>
  <si>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</si>
  <si>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</si>
  <si>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</si>
  <si>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</si>
  <si>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</si>
  <si>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</si>
  <si>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</si>
  <si>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</si>
  <si>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</si>
  <si>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</si>
  <si>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</si>
  <si>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</si>
  <si>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</si>
  <si>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</si>
  <si>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</si>
  <si>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</si>
  <si>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</si>
  <si>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</si>
  <si>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</si>
  <si>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</si>
  <si>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</si>
  <si>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</si>
  <si>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</si>
  <si>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</si>
  <si>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</si>
  <si>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</si>
  <si>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</si>
  <si>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</si>
  <si>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</si>
  <si>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</si>
  <si>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</si>
  <si>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</si>
  <si>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</si>
  <si>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</si>
  <si>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</si>
  <si>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</si>
  <si>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</si>
  <si>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</si>
  <si>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</si>
  <si>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</si>
  <si>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</si>
  <si>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</si>
  <si>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</si>
  <si>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</si>
  <si>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</si>
  <si>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</si>
  <si>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</si>
  <si>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</si>
  <si>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</si>
  <si>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</si>
  <si>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</si>
  <si>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</si>
  <si>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</si>
  <si>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</si>
  <si>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</si>
  <si>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</si>
  <si>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</si>
  <si>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</si>
  <si>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</si>
  <si>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</si>
  <si>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</si>
  <si>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</si>
  <si>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</si>
  <si>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</si>
  <si>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</si>
  <si>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</si>
  <si>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</si>
  <si>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</si>
  <si>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</si>
  <si>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</si>
  <si>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</si>
  <si>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</si>
  <si>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</si>
  <si>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</si>
  <si>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</si>
  <si>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</si>
  <si>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</si>
  <si>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</si>
  <si>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</si>
  <si>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</si>
  <si>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</si>
  <si>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</si>
  <si>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</si>
  <si>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</si>
  <si>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</si>
  <si>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</si>
  <si>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</si>
  <si>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</si>
  <si>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</si>
  <si>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</si>
  <si>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</si>
  <si>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</si>
  <si>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</si>
  <si>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</si>
  <si>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</si>
  <si>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</si>
  <si>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</si>
  <si>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</si>
  <si>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</si>
  <si>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</si>
  <si>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</si>
  <si>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</si>
  <si>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</si>
  <si>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</si>
  <si>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</si>
  <si>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</si>
  <si>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</si>
  <si>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</si>
  <si>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</si>
  <si>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</si>
  <si>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</si>
  <si>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</si>
  <si>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</si>
  <si>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</si>
  <si>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</si>
  <si>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</si>
  <si>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</si>
  <si>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</si>
  <si>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</si>
  <si>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</si>
  <si>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</si>
  <si>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</si>
  <si>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</si>
  <si>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</si>
  <si>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</si>
  <si>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</si>
  <si>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</si>
  <si>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</si>
  <si>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</si>
  <si>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</si>
  <si>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</si>
  <si>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</si>
  <si>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</si>
  <si>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</si>
  <si>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</si>
  <si>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</si>
  <si>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</si>
  <si>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</si>
  <si>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</si>
  <si>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</si>
  <si>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</si>
  <si>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</si>
  <si>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</si>
  <si>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</si>
  <si>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</si>
  <si>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</si>
  <si>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</si>
  <si>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</si>
  <si>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</si>
  <si>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</si>
  <si>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</si>
  <si>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</si>
  <si>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</si>
  <si>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</si>
  <si>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</si>
  <si>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</si>
  <si>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</si>
  <si>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</si>
  <si>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</si>
  <si>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</si>
  <si>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</si>
  <si>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</si>
  <si>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</si>
  <si>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</si>
  <si>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</si>
  <si>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</si>
  <si>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</si>
  <si>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</si>
  <si>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</si>
  <si>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</si>
  <si>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</si>
  <si>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</si>
  <si>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</si>
  <si>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</si>
  <si>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</si>
  <si>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</si>
  <si>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</si>
  <si>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</si>
  <si>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</si>
  <si>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</si>
  <si>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</si>
  <si>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</si>
  <si>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</si>
  <si>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</si>
  <si>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</si>
  <si>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</si>
  <si>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</si>
  <si>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</si>
  <si>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</si>
  <si>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</si>
  <si>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</si>
  <si>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</si>
  <si>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</si>
  <si>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</si>
  <si>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</si>
  <si>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</si>
  <si>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</si>
  <si>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</si>
  <si>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</si>
  <si>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</si>
  <si>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</si>
  <si>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</si>
  <si>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</si>
  <si>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</si>
  <si>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</si>
  <si>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</si>
  <si>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</si>
  <si>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</si>
  <si>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</si>
  <si>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</si>
  <si>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</si>
  <si>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</si>
  <si>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</si>
  <si>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</si>
  <si>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</si>
  <si>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</si>
  <si>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</si>
  <si>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</si>
  <si>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</si>
  <si>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</si>
  <si>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</si>
  <si>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</si>
  <si>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</si>
  <si>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</si>
  <si>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</si>
  <si>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</si>
  <si>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</si>
  <si>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</si>
  <si>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</si>
  <si>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</si>
  <si>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</si>
  <si>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</si>
  <si>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</si>
  <si>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</si>
  <si>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</si>
  <si>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</si>
  <si>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</si>
  <si>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</si>
  <si>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</si>
  <si>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</si>
  <si>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</si>
  <si>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</si>
  <si>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</si>
  <si>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</si>
  <si>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</si>
  <si>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</si>
  <si>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</si>
  <si>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</si>
  <si>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</si>
  <si>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</si>
  <si>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</si>
  <si>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</si>
  <si>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</si>
  <si>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</si>
  <si>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</si>
  <si>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</si>
  <si>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</si>
  <si>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</si>
  <si>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</si>
  <si>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</si>
  <si>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</si>
  <si>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</si>
  <si>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</si>
  <si>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</si>
  <si>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</si>
  <si>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</si>
  <si>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</si>
  <si>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</si>
  <si>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</si>
  <si>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</si>
  <si>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</si>
  <si>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</si>
  <si>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</si>
  <si>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</si>
  <si>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</si>
  <si>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</si>
  <si>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</si>
  <si>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</si>
  <si>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</si>
  <si>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</si>
  <si>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</si>
  <si>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</si>
  <si>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</si>
  <si>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</si>
  <si>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</si>
  <si>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</si>
  <si>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</si>
  <si>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</si>
  <si>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</si>
  <si>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</si>
  <si>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</si>
  <si>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</si>
  <si>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</si>
  <si>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</si>
  <si>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</si>
  <si>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</si>
  <si>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</si>
  <si>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</si>
  <si>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</si>
  <si>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</si>
  <si>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</si>
  <si>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</si>
  <si>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</si>
  <si>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</si>
  <si>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</si>
  <si>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</si>
  <si>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</si>
  <si>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</si>
  <si>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</si>
  <si>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</si>
  <si>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</si>
  <si>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</si>
  <si>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</si>
  <si>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</si>
  <si>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</si>
  <si>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</si>
  <si>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</si>
  <si>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</si>
  <si>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</si>
  <si>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</si>
  <si>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</si>
  <si>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</si>
  <si>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</si>
  <si>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</si>
  <si>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</si>
  <si>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</si>
  <si>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</si>
  <si>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</si>
  <si>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</si>
  <si>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</si>
  <si>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</si>
  <si>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</si>
  <si>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</si>
  <si>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</si>
  <si>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</si>
  <si>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</si>
  <si>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</si>
  <si>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</si>
  <si>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</si>
  <si>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</si>
  <si>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</si>
  <si>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</si>
  <si>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</si>
  <si>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</si>
  <si>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</si>
  <si>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</si>
  <si>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</si>
  <si>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</si>
  <si>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</si>
  <si>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</si>
  <si>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</si>
  <si>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</si>
  <si>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</si>
  <si>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</si>
  <si>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</si>
  <si>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</si>
  <si>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</si>
  <si>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</si>
  <si>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</si>
  <si>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</si>
  <si>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</si>
  <si>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</si>
  <si>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</si>
  <si>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</si>
  <si>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</si>
  <si>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</si>
  <si>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</si>
  <si>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</si>
  <si>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</si>
  <si>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</si>
  <si>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</si>
  <si>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</si>
  <si>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</si>
  <si>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</si>
  <si>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</si>
  <si>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</si>
  <si>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</si>
  <si>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</si>
  <si>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</si>
  <si>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</si>
  <si>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</si>
  <si>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</si>
  <si>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</si>
  <si>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</si>
  <si>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</si>
  <si>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</si>
  <si>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</si>
  <si>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</si>
  <si>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</si>
  <si>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</si>
  <si>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</si>
  <si>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</si>
  <si>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</si>
  <si>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</si>
  <si>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</si>
  <si>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</si>
  <si>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</si>
  <si>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</si>
  <si>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</si>
  <si>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</si>
  <si>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</si>
  <si>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</si>
  <si>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</si>
  <si>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</si>
  <si>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</si>
  <si>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</si>
  <si>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</si>
  <si>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</si>
  <si>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</si>
  <si>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</si>
  <si>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</si>
  <si>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</si>
  <si>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</si>
  <si>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</si>
  <si>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</si>
  <si>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</si>
  <si>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</si>
  <si>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</si>
  <si>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</si>
  <si>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</si>
  <si>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</si>
  <si>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</si>
  <si>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</si>
  <si>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</si>
  <si>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</si>
  <si>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</si>
  <si>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</si>
  <si>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</si>
  <si>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</si>
  <si>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</si>
  <si>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</si>
  <si>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</si>
  <si>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</si>
  <si>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</si>
  <si>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</si>
  <si>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</si>
  <si>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</si>
  <si>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</si>
  <si>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</si>
  <si>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</si>
  <si>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</si>
  <si>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</si>
  <si>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</si>
  <si>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</si>
  <si>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</si>
  <si>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</si>
  <si>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</si>
  <si>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</si>
  <si>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</si>
  <si>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</si>
  <si>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</si>
  <si>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</si>
  <si>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</si>
  <si>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</si>
  <si>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</si>
  <si>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</si>
  <si>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</si>
  <si>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</si>
  <si>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</si>
  <si>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</si>
  <si>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</si>
  <si>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</si>
  <si>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</si>
  <si>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</si>
  <si>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</si>
  <si>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</si>
  <si>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</si>
  <si>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</si>
  <si>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</si>
  <si>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</si>
  <si>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</si>
  <si>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</si>
  <si>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</si>
  <si>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</si>
  <si>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</si>
  <si>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</si>
  <si>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</si>
  <si>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</si>
  <si>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</si>
  <si>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</si>
  <si>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</si>
  <si>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</si>
  <si>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</si>
  <si>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</si>
  <si>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</si>
  <si>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</si>
  <si>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</si>
  <si>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</si>
  <si>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</si>
  <si>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</si>
  <si>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</si>
  <si>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</si>
  <si>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</si>
  <si>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</si>
  <si>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</si>
  <si>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</si>
  <si>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</si>
  <si>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</si>
  <si>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</si>
  <si>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</si>
  <si>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</si>
  <si>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</si>
  <si>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</si>
  <si>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</si>
  <si>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</si>
  <si>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</si>
  <si>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</si>
  <si>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</si>
  <si>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</si>
  <si>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</si>
  <si>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</si>
  <si>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</si>
  <si>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</si>
  <si>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</si>
  <si>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</si>
  <si>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</si>
  <si>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</si>
  <si>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</si>
  <si>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</si>
  <si>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</si>
  <si>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</si>
  <si>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</si>
  <si>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</si>
  <si>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</si>
  <si>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</si>
  <si>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</si>
  <si>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</si>
  <si>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</si>
  <si>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</si>
  <si>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</si>
  <si>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</si>
  <si>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</si>
  <si>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</si>
  <si>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</si>
  <si>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</si>
  <si>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</si>
  <si>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</si>
  <si>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</si>
  <si>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</si>
  <si>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</si>
  <si>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</si>
  <si>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</si>
  <si>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</si>
  <si>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</si>
  <si>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</si>
  <si>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</si>
  <si>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</si>
  <si>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</si>
  <si>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</si>
  <si>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</si>
  <si>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</si>
  <si>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</si>
  <si>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</si>
  <si>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</si>
  <si>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</si>
  <si>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</si>
  <si>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</si>
  <si>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</si>
  <si>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</si>
  <si>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</si>
  <si>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</si>
  <si>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</si>
  <si>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</si>
  <si>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</si>
  <si>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</si>
  <si>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</si>
  <si>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</si>
  <si>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</si>
  <si>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</si>
  <si>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</si>
  <si>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</si>
  <si>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</si>
  <si>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</si>
  <si>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</si>
  <si>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</si>
  <si>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</si>
  <si>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</si>
  <si>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</si>
  <si>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</si>
  <si>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</si>
  <si>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</si>
  <si>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</si>
  <si>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</si>
  <si>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</si>
  <si>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</si>
  <si>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</si>
  <si>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</si>
  <si>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</si>
  <si>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</si>
  <si>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</si>
  <si>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</si>
  <si>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</si>
  <si>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</si>
  <si>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</si>
  <si>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</si>
  <si>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</si>
  <si>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</si>
  <si>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</si>
  <si>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</si>
  <si>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</si>
  <si>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</si>
  <si>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</si>
  <si>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</si>
  <si>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</si>
  <si>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</si>
  <si>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</si>
  <si>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</si>
  <si>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</si>
  <si>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</si>
  <si>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</si>
  <si>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</si>
  <si>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</si>
  <si>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</si>
  <si>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</si>
  <si>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</si>
  <si>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</si>
  <si>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</si>
  <si>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</si>
  <si>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</si>
  <si>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</si>
  <si>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</si>
  <si>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</si>
  <si>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</si>
  <si>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</si>
  <si>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</si>
  <si>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</si>
  <si>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</si>
  <si>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</si>
  <si>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</si>
  <si>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</si>
  <si>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</si>
  <si>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</si>
  <si>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</si>
  <si>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</si>
  <si>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</si>
  <si>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</si>
  <si>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</si>
  <si>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</si>
  <si>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</si>
  <si>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</si>
  <si>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</si>
  <si>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</si>
  <si>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</si>
  <si>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</si>
  <si>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</si>
  <si>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</si>
  <si>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</si>
  <si>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</si>
  <si>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</si>
  <si>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</si>
  <si>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</si>
  <si>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</si>
  <si>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</si>
  <si>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</si>
  <si>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</si>
  <si>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</si>
  <si>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</si>
  <si>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</si>
  <si>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</si>
  <si>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</si>
  <si>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</si>
  <si>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</si>
  <si>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</si>
  <si>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</si>
  <si>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</si>
  <si>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</si>
  <si>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</si>
  <si>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</si>
  <si>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</si>
  <si>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</si>
  <si>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</si>
  <si>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</si>
  <si>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</si>
  <si>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</si>
  <si>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</si>
  <si>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</si>
  <si>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</si>
  <si>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</si>
  <si>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</si>
  <si>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</si>
  <si>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</si>
  <si>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</si>
  <si>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</si>
  <si>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</si>
  <si>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</si>
  <si>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</si>
  <si>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</si>
  <si>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</si>
  <si>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</si>
  <si>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</si>
  <si>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</si>
  <si>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</si>
  <si>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</si>
  <si>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</si>
  <si>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</si>
  <si>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</si>
  <si>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</si>
  <si>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</si>
  <si>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</si>
  <si>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</si>
  <si>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</si>
  <si>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</si>
  <si>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</si>
  <si>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</si>
  <si>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</si>
  <si>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</si>
  <si>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</si>
  <si>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</si>
  <si>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</si>
  <si>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</si>
  <si>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</si>
  <si>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</si>
  <si>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</si>
  <si>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</si>
  <si>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</si>
  <si>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</si>
  <si>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</si>
  <si>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</si>
  <si>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</si>
  <si>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</si>
  <si>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</si>
  <si>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</si>
  <si>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</si>
  <si>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</si>
  <si>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</si>
  <si>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</si>
  <si>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</si>
  <si>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</si>
  <si>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</si>
  <si>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</si>
  <si>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</si>
  <si>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</si>
  <si>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</si>
  <si>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</si>
  <si>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</si>
  <si>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</si>
  <si>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</si>
  <si>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</si>
  <si>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</si>
  <si>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</si>
  <si>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</si>
  <si>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</si>
  <si>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</si>
  <si>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</si>
  <si>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</si>
  <si>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</si>
  <si>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</si>
  <si>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</si>
  <si>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</si>
  <si>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</si>
  <si>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</si>
  <si>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</si>
  <si>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</si>
  <si>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</si>
  <si>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</si>
  <si>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</si>
  <si>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</si>
  <si>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</si>
  <si>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</si>
  <si>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</si>
  <si>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</si>
  <si>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</si>
  <si>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</si>
  <si>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</si>
  <si>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</si>
  <si>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</si>
  <si>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</si>
  <si>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</si>
  <si>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</si>
  <si>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</si>
  <si>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</si>
  <si>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</si>
  <si>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</si>
  <si>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</si>
  <si>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</si>
  <si>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</si>
  <si>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</si>
  <si>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</si>
  <si>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</si>
  <si>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</si>
  <si>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</si>
  <si>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</si>
  <si>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</si>
  <si>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</si>
  <si>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</si>
  <si>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</si>
  <si>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</si>
  <si>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</si>
  <si>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</si>
  <si>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</si>
  <si>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</si>
  <si>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</si>
  <si>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</si>
  <si>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</si>
  <si>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</si>
  <si>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</si>
  <si>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</si>
  <si>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</si>
  <si>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</si>
  <si>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</si>
  <si>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</si>
  <si>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</si>
  <si>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</si>
  <si>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</si>
  <si>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</si>
  <si>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</si>
  <si>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</si>
  <si>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</si>
  <si>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</si>
  <si>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</si>
  <si>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</si>
  <si>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</si>
  <si>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</si>
  <si>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</si>
  <si>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</si>
  <si>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</si>
  <si>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</si>
  <si>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</si>
  <si>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</si>
  <si>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</si>
  <si>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</si>
  <si>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</si>
  <si>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</si>
  <si>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</si>
  <si>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</si>
  <si>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</si>
  <si>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</si>
  <si>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</si>
  <si>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</si>
  <si>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</si>
  <si>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</si>
  <si>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</si>
  <si>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</si>
  <si>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</si>
  <si>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</si>
  <si>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</si>
  <si>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</si>
  <si>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</si>
  <si>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</si>
  <si>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</si>
  <si>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</si>
  <si>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</si>
  <si>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</si>
  <si>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</si>
  <si>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</si>
  <si>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</si>
  <si>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</si>
  <si>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</si>
  <si>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</si>
  <si>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</si>
  <si>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</si>
  <si>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</si>
  <si>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</si>
  <si>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</si>
  <si>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</si>
  <si>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</si>
  <si>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</si>
  <si>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</si>
  <si>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</si>
  <si>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</si>
  <si>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</si>
  <si>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</si>
  <si>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</si>
  <si>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</si>
  <si>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</si>
  <si>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</si>
  <si>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</si>
  <si>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</si>
  <si>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</si>
  <si>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</si>
  <si>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</si>
  <si>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</si>
  <si>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</si>
  <si>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</si>
  <si>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</si>
  <si>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</si>
  <si>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</si>
  <si>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</si>
  <si>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</si>
  <si>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</si>
  <si>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</si>
  <si>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</si>
  <si>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</si>
  <si>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</si>
  <si>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</si>
  <si>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</si>
  <si>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</si>
  <si>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</si>
  <si>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</si>
  <si>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</si>
  <si>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</si>
  <si>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</si>
  <si>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</si>
  <si>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</si>
  <si>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</si>
  <si>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</si>
  <si>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</si>
  <si>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</si>
  <si>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</si>
  <si>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</si>
  <si>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</si>
  <si>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</si>
  <si>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</si>
  <si>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</si>
  <si>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</si>
  <si>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</si>
  <si>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</si>
  <si>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</si>
  <si>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</si>
  <si>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</si>
  <si>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</si>
  <si>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</si>
  <si>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</si>
  <si>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</si>
  <si>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</si>
  <si>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</si>
  <si>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</si>
  <si>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</si>
  <si>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</si>
  <si>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</si>
  <si>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</si>
  <si>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</si>
  <si>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</si>
  <si>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</si>
  <si>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</si>
  <si>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</si>
  <si>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</si>
  <si>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</si>
  <si>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</si>
  <si>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</si>
  <si>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</si>
  <si>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</si>
  <si>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</si>
  <si>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</si>
  <si>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</si>
  <si>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</si>
  <si>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</si>
  <si>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</si>
  <si>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</si>
  <si>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</si>
  <si>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</si>
  <si>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</si>
  <si>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</si>
  <si>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</si>
  <si>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</si>
  <si>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</si>
  <si>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</si>
  <si>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</si>
  <si>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</si>
  <si>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</si>
  <si>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</si>
  <si>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</si>
  <si>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</si>
  <si>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</si>
  <si>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</si>
  <si>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</si>
  <si>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</si>
  <si>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</si>
  <si>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</si>
  <si>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</si>
  <si>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</si>
  <si>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</si>
  <si>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</si>
  <si>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</si>
  <si>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</si>
  <si>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</si>
  <si>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</si>
  <si>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</si>
  <si>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</si>
  <si>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</si>
  <si>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</si>
  <si>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</si>
  <si>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</si>
  <si>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</si>
  <si>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</si>
  <si>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</si>
  <si>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</si>
  <si>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</si>
  <si>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</si>
  <si>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</si>
  <si>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</si>
  <si>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</si>
  <si>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</si>
  <si>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</si>
  <si>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</si>
  <si>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</si>
  <si>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</si>
  <si>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</si>
  <si>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</si>
  <si>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</si>
  <si>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</si>
  <si>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</si>
  <si>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</si>
  <si>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</si>
  <si>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</si>
  <si>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</si>
  <si>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</si>
  <si>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</si>
  <si>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</si>
  <si>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</si>
  <si>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</si>
  <si>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</si>
  <si>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</si>
  <si>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</si>
  <si>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</si>
  <si>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</si>
  <si>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</si>
  <si>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</si>
  <si>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</si>
  <si>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</si>
  <si>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</si>
  <si>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</si>
  <si>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</si>
  <si>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</si>
  <si>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</si>
  <si>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</si>
  <si>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</si>
  <si>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</si>
  <si>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</si>
  <si>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</si>
  <si>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</si>
  <si>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</si>
  <si>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</si>
  <si>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</si>
  <si>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</si>
  <si>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</si>
  <si>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</si>
  <si>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</si>
  <si>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</si>
  <si>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</si>
  <si>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</si>
  <si>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</si>
  <si>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</si>
  <si>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</si>
  <si>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</si>
  <si>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</si>
  <si>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</si>
  <si>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</si>
  <si>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</si>
  <si>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</si>
  <si>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</si>
  <si>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</si>
  <si>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</si>
  <si>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</si>
  <si>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</si>
  <si>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</si>
  <si>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</si>
  <si>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</si>
  <si>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</si>
  <si>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</si>
  <si>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</si>
  <si>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</si>
  <si>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</si>
  <si>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</si>
  <si>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</si>
  <si>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</si>
  <si>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</si>
  <si>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</si>
  <si>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</si>
  <si>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</si>
  <si>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</si>
  <si>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</si>
  <si>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</si>
  <si>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</si>
  <si>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</si>
  <si>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</si>
  <si>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</si>
  <si>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</si>
  <si>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</si>
  <si>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</si>
  <si>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</si>
  <si>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</si>
  <si>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</si>
  <si>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</si>
  <si>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</si>
  <si>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</si>
  <si>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</si>
  <si>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</si>
  <si>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</si>
  <si>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</si>
  <si>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</si>
  <si>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</si>
  <si>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</si>
  <si>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</si>
  <si>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</si>
  <si>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</si>
  <si>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</si>
  <si>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</si>
  <si>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</si>
  <si>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</si>
  <si>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</si>
  <si>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</si>
  <si>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</si>
  <si>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</si>
  <si>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</si>
  <si>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</si>
  <si>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</si>
  <si>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</si>
  <si>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</si>
  <si>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</si>
  <si>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</si>
  <si>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</si>
  <si>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</si>
  <si>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</si>
  <si>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</si>
  <si>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</si>
  <si>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</si>
  <si>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</si>
  <si>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</si>
  <si>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</si>
  <si>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</si>
  <si>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</si>
  <si>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</si>
  <si>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</si>
  <si>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</si>
  <si>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</si>
  <si>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</si>
  <si>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</si>
  <si>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</si>
  <si>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</si>
  <si>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</si>
  <si>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</si>
  <si>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</si>
  <si>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</si>
  <si>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</si>
  <si>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</si>
  <si>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</si>
  <si>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</si>
  <si>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</si>
  <si>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</si>
  <si>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</si>
  <si>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</si>
  <si>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</si>
  <si>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</si>
  <si>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</si>
  <si>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</si>
  <si>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</si>
  <si>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</si>
  <si>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</si>
  <si>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</si>
  <si>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</si>
  <si>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</si>
  <si>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</si>
  <si>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</si>
  <si>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</si>
  <si>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</si>
  <si>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</si>
  <si>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</si>
  <si>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</si>
  <si>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</si>
  <si>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</si>
  <si>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</si>
  <si>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</si>
  <si>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</si>
  <si>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</si>
  <si>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</si>
  <si>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</si>
  <si>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</si>
  <si>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</si>
  <si>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</si>
  <si>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</si>
  <si>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</si>
  <si>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</si>
  <si>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</si>
  <si>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</si>
  <si>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</si>
  <si>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</si>
  <si>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</si>
  <si>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</si>
  <si>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</si>
  <si>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</si>
  <si>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</si>
  <si>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</si>
  <si>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</si>
  <si>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</si>
  <si>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</si>
  <si>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</si>
  <si>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</si>
  <si>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</si>
  <si>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</si>
  <si>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</si>
  <si>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</si>
  <si>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</si>
  <si>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</si>
  <si>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</si>
  <si>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</si>
  <si>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</si>
  <si>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</si>
  <si>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</si>
  <si>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</si>
  <si>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</si>
  <si>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</si>
  <si>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</si>
  <si>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</si>
  <si>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</si>
  <si>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</si>
  <si>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</si>
  <si>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</si>
  <si>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</si>
  <si>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</si>
  <si>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</si>
  <si>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</si>
  <si>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</si>
  <si>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</si>
  <si>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</si>
  <si>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</si>
  <si>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</si>
  <si>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</si>
  <si>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</si>
  <si>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</si>
  <si>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</si>
  <si>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</si>
  <si>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</si>
  <si>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</si>
  <si>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</si>
  <si>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</si>
  <si>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</si>
  <si>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</si>
  <si>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</si>
  <si>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</si>
  <si>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</si>
  <si>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</si>
  <si>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</si>
  <si>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</si>
  <si>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</si>
  <si>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</si>
  <si>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</si>
  <si>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</si>
  <si>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</si>
  <si>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</si>
  <si>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</si>
  <si>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</si>
  <si>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</si>
  <si>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</si>
  <si>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</si>
  <si>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</si>
  <si>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</si>
  <si>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</si>
  <si>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</si>
  <si>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</si>
  <si>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</si>
  <si>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</si>
  <si>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</si>
  <si>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</si>
  <si>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</si>
  <si>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</si>
  <si>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</si>
  <si>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</si>
  <si>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</si>
  <si>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</si>
  <si>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</si>
  <si>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</si>
  <si>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</si>
  <si>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</si>
  <si>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</si>
  <si>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</si>
  <si>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</si>
  <si>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</si>
  <si>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</si>
  <si>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</si>
  <si>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</si>
  <si>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</si>
  <si>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</si>
  <si>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</si>
  <si>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</si>
  <si>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</si>
  <si>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</si>
  <si>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</si>
  <si>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</si>
  <si>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</si>
  <si>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</si>
  <si>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</si>
  <si>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</si>
  <si>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</si>
  <si>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</si>
  <si>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</si>
  <si>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</si>
  <si>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</si>
  <si>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</si>
  <si>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</si>
  <si>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</si>
  <si>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</si>
  <si>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</si>
  <si>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</si>
  <si>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</si>
  <si>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</si>
  <si>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</si>
  <si>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</si>
  <si>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</si>
  <si>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</si>
  <si>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</si>
  <si>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</si>
  <si>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</si>
  <si>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</si>
  <si>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</si>
  <si>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</si>
  <si>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</si>
  <si>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</si>
  <si>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</si>
  <si>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</si>
  <si>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</si>
  <si>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</si>
  <si>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</si>
  <si>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</si>
  <si>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</si>
  <si>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</si>
  <si>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</si>
  <si>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</si>
  <si>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</si>
  <si>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</si>
  <si>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</si>
  <si>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</si>
  <si>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</si>
  <si>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</si>
  <si>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</si>
  <si>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</si>
  <si>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</si>
  <si>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</si>
  <si>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</si>
  <si>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</si>
  <si>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</si>
  <si>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</si>
  <si>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</si>
  <si>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</si>
  <si>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</si>
  <si>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</si>
  <si>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</si>
  <si>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</si>
  <si>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</si>
  <si>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</si>
  <si>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</si>
  <si>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</si>
  <si>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</si>
  <si>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</si>
  <si>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</si>
  <si>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</si>
  <si>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</si>
  <si>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</si>
  <si>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</si>
  <si>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</si>
  <si>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</si>
  <si>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</si>
  <si>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</si>
  <si>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</si>
  <si>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</si>
  <si>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</si>
  <si>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</si>
  <si>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</si>
  <si>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</si>
  <si>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</si>
  <si>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</si>
  <si>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</si>
  <si>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</si>
  <si>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</si>
  <si>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</si>
  <si>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</si>
  <si>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</si>
  <si>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</si>
  <si>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</si>
  <si>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</si>
  <si>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</si>
  <si>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</si>
  <si>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</si>
  <si>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</si>
  <si>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</si>
  <si>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</si>
  <si>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</si>
  <si>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</si>
  <si>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</si>
  <si>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</si>
  <si>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</si>
  <si>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</si>
  <si>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</si>
  <si>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</si>
  <si>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</si>
  <si>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</si>
  <si>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</si>
  <si>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</si>
  <si>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</si>
  <si>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</si>
  <si>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</si>
  <si>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</si>
  <si>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</si>
  <si>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</si>
  <si>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</si>
  <si>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</si>
  <si>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</si>
  <si>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</si>
  <si>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</si>
  <si>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</si>
  <si>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</si>
  <si>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</si>
  <si>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</si>
  <si>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</si>
  <si>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</si>
  <si>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</si>
  <si>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</si>
  <si>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</si>
  <si>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</si>
  <si>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</si>
  <si>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</si>
  <si>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</si>
  <si>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</si>
  <si>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</si>
  <si>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</si>
  <si>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</si>
  <si>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</si>
  <si>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</si>
  <si>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</si>
  <si>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</si>
  <si>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</si>
  <si>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</si>
  <si>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</si>
  <si>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</si>
  <si>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</si>
  <si>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</si>
  <si>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</si>
  <si>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</si>
  <si>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</si>
  <si>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</si>
  <si>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</si>
  <si>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</si>
  <si>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</si>
  <si>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</si>
  <si>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</si>
  <si>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</si>
  <si>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</si>
  <si>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</si>
  <si>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</si>
  <si>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</si>
  <si>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</si>
  <si>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</si>
  <si>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</si>
  <si>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</si>
  <si>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</si>
  <si>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</si>
  <si>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</si>
  <si>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</si>
  <si>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</si>
  <si>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</si>
  <si>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</si>
  <si>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</si>
  <si>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</si>
  <si>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</si>
  <si>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</si>
  <si>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</si>
  <si>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</si>
  <si>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</si>
  <si>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</si>
  <si>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</si>
  <si>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</si>
  <si>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</si>
  <si>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</si>
  <si>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</si>
  <si>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</si>
  <si>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</si>
  <si>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</si>
  <si>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</si>
  <si>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</si>
  <si>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</si>
  <si>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</si>
  <si>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</si>
  <si>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</si>
  <si>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</si>
  <si>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</si>
  <si>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</si>
  <si>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</si>
  <si>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</si>
  <si>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</si>
  <si>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</si>
  <si>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</si>
  <si>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</si>
  <si>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</si>
  <si>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</si>
  <si>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</si>
  <si>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</si>
  <si>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</si>
  <si>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</si>
  <si>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</si>
  <si>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</si>
  <si>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</si>
  <si>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</si>
  <si>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</si>
  <si>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</si>
  <si>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</si>
  <si>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</si>
  <si>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</si>
  <si>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</si>
  <si>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</si>
  <si>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</si>
  <si>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</si>
  <si>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</si>
  <si>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</si>
  <si>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</si>
  <si>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</si>
  <si>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</si>
  <si>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</si>
  <si>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</si>
  <si>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</si>
  <si>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</si>
  <si>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</si>
  <si>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</si>
  <si>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</si>
  <si>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</si>
  <si>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</si>
  <si>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</si>
  <si>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</si>
  <si>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</si>
  <si>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</si>
  <si>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</si>
  <si>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</si>
  <si>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</si>
  <si>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</si>
  <si>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</si>
  <si>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</si>
  <si>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</si>
  <si>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</si>
  <si>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</si>
  <si>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</si>
  <si>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</si>
  <si>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</si>
  <si>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</si>
  <si>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</si>
  <si>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</si>
  <si>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</si>
  <si>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</si>
  <si>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</si>
  <si>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</si>
  <si>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</si>
  <si>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</si>
  <si>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</si>
  <si>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</si>
  <si>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</si>
  <si>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</si>
  <si>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</si>
  <si>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</si>
  <si>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</si>
  <si>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</si>
  <si>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</si>
  <si>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</si>
  <si>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</si>
  <si>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</si>
  <si>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</si>
  <si>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</si>
  <si>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</si>
  <si>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</si>
  <si>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</si>
  <si>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</si>
  <si>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</si>
  <si>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</si>
  <si>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</si>
  <si>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</si>
  <si>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</si>
  <si>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</si>
  <si>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</si>
  <si>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</si>
  <si>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</si>
  <si>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</si>
  <si>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</si>
  <si>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</si>
  <si>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</si>
  <si>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</si>
  <si>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</si>
  <si>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</si>
  <si>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</si>
  <si>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</si>
  <si>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</si>
  <si>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</si>
  <si>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</si>
  <si>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</si>
  <si>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</si>
  <si>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</si>
  <si>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</si>
  <si>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</si>
  <si>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</si>
  <si>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</si>
  <si>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</si>
  <si>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</si>
  <si>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</si>
  <si>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</si>
  <si>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</si>
  <si>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</si>
  <si>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</si>
  <si>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</si>
  <si>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</si>
  <si>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</si>
  <si>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</si>
  <si>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</si>
  <si>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</si>
  <si>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</si>
  <si>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</si>
  <si>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</si>
  <si>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</si>
  <si>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</si>
  <si>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</si>
  <si>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</si>
  <si>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</si>
  <si>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</si>
  <si>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</si>
  <si>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</si>
  <si>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</si>
  <si>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</si>
  <si>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</si>
  <si>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</si>
  <si>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</si>
  <si>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</si>
  <si>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</si>
  <si>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</si>
  <si>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</si>
  <si>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</si>
  <si>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</si>
  <si>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</si>
  <si>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</si>
  <si>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</si>
  <si>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</si>
  <si>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</si>
  <si>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</si>
  <si>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</si>
  <si>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</si>
  <si>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</si>
  <si>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</si>
  <si>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</si>
  <si>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</si>
  <si>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</si>
  <si>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</si>
  <si>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</si>
  <si>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</si>
  <si>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</si>
  <si>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</si>
  <si>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</si>
  <si>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</si>
  <si>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</si>
  <si>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</si>
  <si>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</si>
  <si>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</si>
  <si>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</si>
  <si>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</si>
  <si>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</si>
  <si>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</si>
  <si>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</si>
  <si>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</si>
  <si>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</si>
  <si>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</si>
  <si>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</si>
  <si>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</si>
  <si>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</si>
  <si>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</si>
  <si>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</si>
  <si>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</si>
  <si>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</si>
  <si>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</si>
  <si>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</si>
  <si>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</si>
  <si>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</si>
  <si>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</si>
  <si>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</si>
  <si>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</si>
  <si>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</si>
  <si>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</si>
  <si>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</si>
  <si>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</si>
  <si>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</si>
  <si>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</si>
  <si>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</si>
  <si>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</si>
  <si>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</si>
  <si>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</si>
  <si>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</si>
  <si>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</si>
  <si>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</si>
  <si>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</si>
  <si>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</si>
  <si>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</si>
  <si>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</si>
  <si>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</si>
  <si>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</si>
  <si>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</si>
  <si>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</si>
  <si>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</si>
  <si>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</si>
  <si>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</si>
  <si>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</si>
  <si>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</si>
  <si>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</si>
  <si>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</si>
  <si>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</si>
  <si>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</si>
  <si>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</si>
  <si>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</si>
  <si>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</si>
  <si>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</si>
  <si>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</si>
  <si>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</si>
  <si>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</si>
  <si>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</si>
  <si>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</si>
  <si>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</si>
  <si>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</si>
  <si>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</si>
  <si>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</si>
  <si>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</si>
  <si>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</si>
  <si>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</si>
  <si>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</si>
  <si>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</si>
  <si>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</si>
  <si>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</si>
  <si>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</si>
  <si>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</si>
  <si>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</si>
  <si>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</si>
  <si>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</si>
  <si>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</si>
  <si>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</si>
  <si>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</si>
  <si>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</si>
  <si>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</si>
  <si>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</si>
  <si>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</si>
  <si>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</si>
  <si>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</si>
  <si>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</si>
  <si>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</si>
  <si>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</si>
  <si>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</si>
  <si>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</si>
  <si>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</si>
  <si>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</si>
  <si>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</si>
  <si>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</si>
  <si>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</si>
  <si>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</si>
  <si>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</si>
  <si>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</si>
  <si>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</si>
  <si>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</si>
  <si>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</si>
  <si>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</si>
  <si>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</si>
  <si>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</si>
  <si>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</si>
  <si>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</si>
  <si>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</si>
  <si>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</si>
  <si>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</si>
  <si>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</si>
  <si>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</si>
  <si>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</si>
  <si>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</si>
  <si>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</si>
  <si>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</si>
  <si>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</si>
  <si>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</si>
  <si>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</si>
  <si>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</si>
  <si>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</si>
  <si>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</si>
  <si>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</si>
  <si>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</si>
  <si>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</si>
  <si>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</si>
  <si>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</si>
  <si>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</si>
  <si>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</si>
  <si>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</si>
  <si>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</si>
  <si>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</si>
  <si>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</si>
  <si>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</si>
  <si>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</si>
  <si>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</si>
  <si>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</si>
  <si>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</si>
  <si>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</si>
  <si>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</si>
  <si>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</si>
  <si>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</si>
  <si>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</si>
  <si>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</si>
  <si>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</si>
  <si>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</si>
  <si>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</si>
  <si>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</si>
  <si>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</si>
  <si>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</si>
  <si>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</si>
  <si>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</si>
  <si>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</si>
  <si>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</si>
  <si>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</si>
  <si>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</si>
  <si>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</si>
  <si>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</si>
  <si>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</si>
  <si>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</si>
  <si>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</si>
  <si>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</si>
  <si>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</si>
  <si>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</si>
  <si>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</si>
  <si>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</si>
  <si>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</si>
  <si>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</si>
  <si>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</si>
  <si>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</si>
  <si>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</si>
  <si>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</si>
  <si>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</si>
  <si>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</si>
  <si>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</si>
  <si>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</si>
  <si>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</si>
  <si>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</si>
  <si>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</si>
  <si>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</si>
  <si>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</si>
  <si>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</si>
  <si>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</si>
  <si>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</si>
  <si>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</si>
  <si>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</si>
  <si>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</si>
  <si>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</si>
  <si>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</si>
  <si>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</si>
  <si>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</si>
  <si>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</si>
  <si>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</si>
  <si>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</si>
  <si>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</si>
  <si>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</si>
  <si>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</si>
  <si>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</si>
  <si>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</si>
  <si>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</si>
  <si>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</si>
  <si>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</si>
  <si>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</si>
  <si>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</si>
  <si>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</si>
  <si>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</si>
  <si>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</si>
  <si>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</si>
  <si>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</si>
  <si>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</si>
  <si>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</si>
  <si>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</si>
  <si>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</si>
  <si>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</si>
  <si>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</si>
  <si>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</si>
  <si>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</si>
  <si>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</si>
  <si>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</si>
  <si>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</si>
  <si>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</si>
  <si>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</si>
  <si>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</si>
  <si>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</si>
  <si>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</si>
  <si>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</si>
  <si>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</si>
  <si>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</si>
  <si>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</si>
  <si>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</si>
  <si>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</si>
  <si>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</si>
  <si>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</si>
  <si>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</si>
  <si>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</si>
  <si>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</si>
  <si>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</si>
  <si>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</si>
  <si>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</si>
  <si>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</si>
  <si>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</si>
  <si>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</si>
  <si>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</si>
  <si>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</si>
  <si>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</si>
  <si>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</si>
  <si>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</si>
  <si>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</si>
  <si>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</si>
  <si>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</si>
  <si>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</si>
  <si>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</si>
  <si>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</si>
  <si>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</si>
  <si>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</si>
  <si>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</si>
  <si>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</si>
  <si>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</si>
  <si>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</si>
  <si>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</si>
  <si>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</si>
  <si>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</si>
  <si>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</si>
  <si>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</si>
  <si>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</si>
  <si>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</si>
  <si>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</si>
  <si>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</si>
  <si>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</si>
  <si>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</si>
  <si>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</si>
  <si>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</si>
  <si>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</si>
  <si>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</si>
  <si>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</si>
  <si>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</si>
  <si>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</si>
  <si>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</si>
  <si>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</si>
  <si>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</si>
  <si>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</si>
  <si>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</si>
  <si>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</si>
  <si>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</si>
  <si>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</si>
  <si>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</si>
  <si>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</si>
  <si>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</si>
  <si>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</si>
  <si>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</si>
  <si>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</si>
  <si>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</si>
  <si>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</si>
  <si>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</si>
  <si>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</si>
  <si>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</si>
  <si>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</si>
  <si>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</si>
  <si>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</si>
  <si>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</si>
  <si>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</si>
  <si>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</si>
  <si>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</si>
  <si>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</si>
  <si>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</si>
  <si>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</si>
  <si>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</si>
  <si>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</si>
  <si>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</si>
  <si>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</si>
  <si>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</si>
  <si>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</si>
  <si>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</si>
  <si>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</si>
  <si>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</si>
  <si>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</si>
  <si>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</si>
  <si>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</si>
  <si>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</si>
  <si>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</si>
  <si>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</si>
  <si>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</si>
  <si>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</si>
  <si>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</si>
  <si>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</si>
  <si>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</si>
  <si>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</si>
  <si>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</si>
  <si>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</si>
  <si>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</si>
  <si>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</si>
  <si>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</si>
  <si>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</si>
  <si>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</si>
  <si>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</si>
  <si>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</si>
  <si>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</si>
  <si>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</si>
  <si>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</si>
  <si>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</si>
  <si>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</si>
  <si>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</si>
  <si>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</si>
  <si>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</si>
  <si>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</si>
  <si>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</si>
  <si>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</si>
  <si>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</si>
  <si>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</si>
  <si>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</si>
  <si>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</si>
  <si>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</si>
  <si>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</si>
  <si>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</si>
  <si>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</si>
  <si>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</si>
  <si>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</si>
  <si>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</si>
  <si>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</si>
  <si>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</si>
  <si>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</si>
  <si>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</si>
  <si>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</si>
  <si>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</si>
  <si>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</si>
  <si>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</si>
  <si>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</si>
  <si>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</si>
  <si>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</si>
  <si>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</si>
  <si>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</si>
  <si>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</si>
  <si>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</si>
  <si>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</si>
  <si>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</si>
  <si>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</si>
  <si>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</si>
  <si>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</si>
  <si>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</si>
  <si>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</si>
  <si>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</si>
  <si>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</si>
  <si>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</si>
  <si>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</si>
  <si>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</si>
  <si>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</si>
  <si>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</si>
  <si>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</si>
  <si>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</si>
  <si>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</si>
  <si>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</si>
  <si>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</si>
  <si>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</si>
  <si>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</si>
  <si>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</si>
  <si>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</si>
  <si>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</si>
  <si>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</si>
  <si>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</si>
  <si>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</si>
  <si>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</si>
  <si>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</si>
  <si>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</si>
  <si>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</si>
  <si>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</si>
  <si>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</si>
  <si>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</si>
  <si>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</si>
  <si>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</si>
  <si>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</si>
  <si>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</si>
  <si>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</si>
  <si>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</si>
  <si>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</si>
  <si>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</si>
  <si>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</si>
  <si>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</si>
  <si>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</si>
  <si>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</si>
  <si>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</si>
  <si>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</si>
  <si>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</si>
  <si>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</si>
  <si>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</si>
  <si>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</si>
  <si>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</si>
  <si>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</si>
  <si>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</si>
  <si>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</si>
  <si>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</si>
  <si>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</si>
  <si>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</si>
  <si>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</si>
  <si>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</si>
  <si>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</si>
  <si>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</si>
  <si>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</si>
  <si>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</si>
  <si>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</si>
  <si>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</si>
  <si>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</si>
  <si>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</si>
  <si>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</si>
  <si>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</si>
  <si>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</si>
  <si>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</si>
  <si>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</si>
  <si>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</si>
  <si>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</si>
  <si>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</si>
  <si>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</si>
  <si>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</si>
  <si>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</si>
  <si>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</si>
  <si>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</si>
  <si>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</si>
  <si>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</si>
  <si>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</si>
  <si>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</si>
  <si>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</si>
  <si>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</si>
  <si>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</si>
  <si>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</si>
  <si>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</si>
  <si>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</si>
  <si>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</si>
  <si>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</si>
  <si>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</si>
  <si>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</si>
  <si>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</si>
  <si>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</si>
  <si>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</si>
  <si>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</si>
  <si>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</si>
  <si>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</si>
  <si>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</si>
  <si>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</si>
  <si>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</si>
  <si>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</si>
  <si>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</si>
  <si>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</si>
  <si>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</si>
  <si>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</si>
  <si>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</si>
  <si>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</si>
  <si>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</si>
  <si>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</si>
  <si>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</si>
  <si>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</si>
  <si>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</si>
  <si>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</si>
  <si>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</si>
  <si>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</si>
  <si>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</si>
  <si>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</si>
  <si>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</si>
  <si>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</si>
  <si>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</si>
  <si>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</si>
  <si>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</si>
  <si>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</si>
  <si>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</si>
  <si>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</si>
  <si>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</si>
  <si>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</si>
  <si>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</si>
  <si>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</si>
  <si>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</si>
  <si>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</si>
  <si>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</si>
  <si>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</si>
  <si>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</si>
  <si>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</si>
  <si>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</si>
  <si>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</si>
  <si>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</si>
  <si>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</si>
  <si>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</si>
  <si>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</si>
  <si>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</si>
  <si>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</si>
  <si>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</si>
  <si>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</si>
  <si>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</si>
  <si>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</si>
  <si>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</si>
  <si>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</si>
  <si>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</si>
  <si>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</si>
  <si>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</si>
  <si>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</si>
  <si>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</si>
  <si>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</si>
  <si>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</si>
  <si>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</si>
  <si>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</si>
  <si>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</si>
  <si>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</si>
  <si>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</si>
  <si>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</si>
  <si>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</si>
  <si>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</si>
  <si>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</si>
  <si>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</si>
  <si>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</si>
  <si>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</si>
  <si>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</si>
  <si>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</si>
  <si>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</si>
  <si>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</si>
  <si>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</si>
  <si>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</si>
  <si>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</si>
  <si>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</si>
  <si>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</si>
  <si>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</si>
  <si>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</si>
  <si>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</si>
  <si>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</si>
  <si>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</si>
  <si>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</si>
  <si>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</si>
  <si>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</si>
  <si>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</si>
  <si>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</si>
  <si>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</si>
  <si>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</si>
  <si>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</si>
  <si>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</si>
  <si>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</si>
  <si>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</si>
  <si>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</si>
  <si>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</si>
  <si>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</si>
  <si>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</si>
  <si>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</si>
  <si>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</si>
  <si>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</si>
  <si>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</si>
  <si>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</si>
  <si>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</si>
  <si>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</si>
  <si>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</si>
  <si>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</si>
  <si>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</si>
  <si>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</si>
  <si>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</si>
  <si>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</si>
  <si>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</si>
  <si>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</si>
  <si>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</si>
  <si>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</si>
  <si>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</si>
  <si>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</si>
  <si>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</si>
  <si>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</si>
  <si>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</si>
  <si>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</si>
  <si>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</si>
  <si>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</si>
  <si>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</si>
  <si>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</si>
  <si>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</si>
  <si>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</si>
  <si>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</si>
  <si>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</si>
  <si>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</si>
  <si>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</si>
  <si>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</si>
  <si>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</si>
  <si>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</si>
  <si>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</si>
  <si>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</si>
  <si>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</si>
  <si>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</si>
  <si>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</si>
  <si>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</si>
  <si>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</si>
  <si>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</si>
  <si>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</si>
  <si>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</si>
  <si>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</si>
  <si>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</si>
  <si>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</si>
  <si>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</si>
  <si>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</si>
  <si>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</si>
  <si>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</si>
  <si>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</si>
  <si>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</si>
  <si>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</si>
  <si>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</si>
  <si>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</si>
  <si>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</si>
  <si>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</si>
  <si>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</si>
  <si>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</si>
  <si>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</si>
  <si>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</si>
  <si>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</si>
  <si>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</si>
  <si>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</si>
  <si>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</si>
  <si>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</si>
  <si>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</si>
  <si>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</si>
  <si>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</si>
  <si>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</si>
  <si>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</si>
  <si>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</si>
  <si>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</si>
  <si>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</si>
  <si>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</si>
  <si>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</si>
  <si>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</si>
  <si>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</si>
  <si>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</si>
  <si>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</si>
  <si>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</si>
  <si>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</si>
  <si>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</si>
  <si>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</si>
  <si>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</si>
  <si>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</si>
  <si>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</si>
  <si>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</si>
  <si>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</si>
  <si>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</si>
  <si>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</si>
  <si>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</si>
  <si>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</si>
  <si>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</si>
  <si>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</si>
  <si>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</si>
  <si>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</si>
  <si>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</si>
  <si>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</si>
  <si>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</si>
  <si>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</si>
  <si>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</si>
  <si>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</si>
  <si>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</si>
  <si>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</si>
  <si>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</si>
  <si>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</si>
  <si>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</si>
  <si>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</si>
  <si>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</si>
  <si>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</si>
  <si>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</si>
  <si>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</si>
  <si>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</si>
  <si>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</si>
  <si>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</si>
  <si>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</si>
  <si>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</si>
  <si>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</si>
  <si>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</si>
  <si>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</si>
  <si>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</si>
  <si>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</si>
  <si>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</si>
  <si>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</si>
  <si>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</si>
  <si>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</si>
  <si>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</si>
  <si>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</si>
  <si>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</si>
  <si>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</si>
  <si>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</si>
  <si>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</si>
  <si>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</si>
  <si>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</si>
  <si>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</si>
  <si>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</si>
  <si>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</si>
  <si>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</si>
  <si>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</si>
  <si>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</si>
  <si>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</si>
  <si>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</si>
  <si>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</si>
  <si>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</si>
  <si>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</si>
  <si>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</si>
  <si>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</si>
  <si>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</si>
  <si>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</si>
  <si>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</si>
  <si>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</si>
  <si>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</si>
  <si>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</si>
  <si>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</si>
  <si>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</si>
  <si>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</si>
  <si>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</si>
  <si>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</si>
  <si>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</si>
  <si>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</si>
  <si>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</si>
  <si>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</si>
  <si>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</si>
  <si>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</si>
  <si>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</si>
  <si>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</si>
  <si>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</si>
  <si>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</si>
  <si>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</si>
  <si>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</si>
  <si>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</si>
  <si>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</si>
  <si>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</si>
  <si>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</si>
  <si>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</si>
  <si>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</si>
  <si>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</si>
  <si>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</si>
  <si>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</si>
  <si>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</si>
  <si>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</si>
  <si>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</si>
  <si>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</si>
  <si>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</si>
  <si>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</si>
  <si>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</si>
  <si>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</si>
  <si>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</si>
  <si>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</si>
  <si>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</si>
  <si>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</si>
  <si>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</si>
  <si>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</si>
  <si>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</si>
  <si>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</si>
  <si>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</si>
  <si>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</si>
  <si>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</si>
  <si>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</si>
  <si>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</si>
  <si>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</si>
  <si>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</si>
  <si>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</si>
  <si>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</si>
  <si>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</si>
  <si>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</si>
  <si>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</si>
  <si>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</si>
  <si>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</si>
  <si>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</si>
  <si>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</si>
  <si>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</si>
  <si>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</si>
  <si>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</si>
  <si>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</si>
  <si>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</si>
  <si>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</si>
  <si>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</si>
  <si>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</si>
  <si>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</si>
  <si>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</si>
  <si>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</si>
  <si>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</si>
  <si>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</si>
  <si>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</si>
  <si>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</si>
  <si>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</si>
  <si>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</si>
  <si>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</si>
  <si>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</si>
  <si>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</si>
  <si>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</si>
  <si>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</si>
  <si>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</si>
  <si>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</si>
  <si>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</si>
  <si>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</si>
  <si>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</si>
  <si>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</si>
  <si>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</si>
  <si>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</si>
  <si>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</si>
  <si>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</si>
  <si>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</si>
  <si>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</si>
  <si>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</si>
  <si>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</si>
  <si>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</si>
  <si>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</si>
  <si>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</si>
  <si>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</si>
  <si>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</si>
  <si>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</si>
  <si>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</si>
  <si>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</si>
  <si>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</si>
  <si>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</si>
  <si>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</si>
  <si>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</si>
  <si>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</si>
  <si>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</si>
  <si>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</si>
  <si>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</si>
  <si>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</si>
  <si>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</si>
  <si>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</si>
  <si>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</si>
  <si>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</si>
  <si>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</si>
  <si>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</si>
  <si>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</si>
  <si>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</si>
  <si>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</si>
  <si>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</si>
  <si>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</si>
  <si>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</si>
  <si>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</si>
  <si>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</si>
  <si>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</si>
  <si>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</si>
  <si>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</si>
  <si>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</si>
  <si>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</si>
  <si>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</si>
  <si>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</si>
  <si>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</si>
  <si>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</si>
  <si>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</si>
  <si>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</si>
  <si>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</si>
  <si>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</si>
  <si>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</si>
  <si>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</si>
  <si>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</si>
  <si>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</si>
  <si>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</si>
  <si>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</si>
  <si>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</si>
  <si>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</si>
  <si>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</si>
  <si>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</si>
  <si>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</si>
  <si>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</si>
  <si>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</si>
  <si>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</si>
  <si>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</si>
  <si>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</si>
  <si>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</si>
  <si>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</si>
  <si>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</si>
  <si>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</si>
  <si>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</si>
  <si>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</si>
  <si>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</si>
  <si>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</si>
  <si>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</si>
  <si>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</si>
  <si>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</si>
  <si>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</si>
  <si>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</si>
  <si>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</si>
  <si>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</si>
  <si>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</si>
  <si>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</si>
  <si>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</si>
  <si>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</si>
  <si>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</si>
  <si>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</si>
  <si>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</si>
  <si>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</si>
  <si>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</si>
  <si>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</si>
  <si>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</si>
  <si>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</si>
  <si>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</si>
  <si>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</si>
  <si>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</si>
  <si>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</si>
  <si>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</si>
  <si>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</si>
  <si>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</si>
  <si>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</si>
  <si>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</si>
  <si>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</si>
  <si>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</si>
  <si>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</si>
  <si>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</si>
  <si>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</si>
  <si>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</si>
  <si>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</si>
  <si>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</si>
  <si>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</si>
  <si>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</si>
  <si>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</si>
  <si>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</si>
  <si>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</si>
  <si>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</si>
  <si>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</si>
  <si>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</si>
  <si>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</si>
  <si>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</si>
  <si>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</si>
  <si>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</si>
  <si>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</si>
  <si>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</si>
  <si>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</si>
  <si>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</si>
  <si>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</si>
  <si>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</si>
  <si>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</si>
  <si>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</si>
  <si>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</si>
  <si>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</si>
  <si>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</si>
  <si>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</si>
  <si>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</si>
  <si>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</si>
  <si>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</si>
  <si>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</si>
  <si>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</si>
  <si>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</si>
  <si>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</si>
  <si>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</si>
  <si>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</si>
  <si>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</si>
  <si>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</si>
  <si>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</si>
  <si>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</si>
  <si>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</si>
  <si>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</si>
  <si>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</si>
  <si>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</si>
  <si>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</si>
  <si>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</si>
  <si>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</si>
  <si>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</si>
  <si>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</si>
  <si>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</si>
  <si>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</si>
  <si>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</si>
  <si>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</si>
  <si>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</si>
  <si>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</si>
  <si>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</si>
  <si>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</si>
  <si>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</si>
  <si>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</si>
  <si>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</si>
  <si>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</si>
  <si>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</si>
  <si>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</si>
  <si>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</si>
  <si>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</si>
  <si>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</si>
  <si>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</si>
  <si>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</si>
  <si>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</si>
  <si>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</si>
  <si>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</si>
  <si>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</si>
  <si>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</si>
  <si>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</si>
  <si>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</si>
  <si>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</si>
  <si>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</si>
  <si>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</si>
  <si>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</si>
  <si>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</si>
  <si>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</si>
  <si>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</si>
  <si>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</si>
  <si>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</si>
  <si>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</si>
  <si>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</si>
  <si>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</si>
  <si>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</si>
  <si>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</si>
  <si>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</si>
  <si>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</si>
  <si>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</si>
  <si>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</si>
  <si>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</si>
  <si>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</si>
  <si>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</si>
  <si>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</si>
  <si>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</si>
  <si>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</si>
  <si>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</si>
  <si>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</si>
  <si>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</si>
  <si>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</si>
  <si>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</si>
  <si>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</si>
  <si>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</si>
  <si>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</si>
  <si>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</si>
  <si>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</si>
  <si>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</si>
  <si>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</si>
  <si>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</si>
  <si>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</si>
  <si>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</si>
  <si>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</si>
  <si>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</si>
  <si>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</si>
  <si>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</si>
  <si>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</si>
  <si>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</si>
  <si>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</si>
  <si>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</si>
  <si>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</si>
  <si>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</si>
  <si>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</si>
  <si>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</si>
  <si>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</si>
  <si>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</si>
  <si>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</si>
  <si>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</si>
  <si>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</si>
  <si>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</si>
  <si>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</si>
  <si>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</si>
  <si>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</si>
  <si>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</si>
  <si>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</si>
  <si>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</si>
  <si>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</si>
  <si>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</si>
  <si>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</si>
  <si>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</si>
  <si>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</si>
  <si>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</si>
  <si>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</si>
  <si>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</si>
  <si>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</si>
  <si>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</si>
  <si>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</si>
  <si>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</si>
  <si>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</si>
  <si>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</si>
  <si>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</si>
  <si>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</si>
  <si>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</si>
  <si>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</si>
  <si>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</si>
  <si>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</si>
  <si>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</si>
  <si>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</si>
  <si>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</si>
  <si>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</si>
  <si>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</si>
  <si>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</si>
  <si>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</si>
  <si>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</si>
  <si>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</si>
  <si>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</si>
  <si>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</si>
  <si>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</si>
  <si>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</si>
  <si>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</si>
  <si>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</si>
  <si>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</si>
  <si>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</si>
  <si>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</si>
  <si>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</si>
  <si>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</si>
  <si>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</si>
  <si>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</si>
  <si>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</si>
  <si>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</si>
  <si>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</si>
  <si>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</si>
  <si>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</si>
  <si>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</si>
  <si>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</si>
  <si>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</si>
  <si>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</si>
  <si>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</si>
  <si>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</si>
  <si>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</si>
  <si>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</si>
  <si>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</si>
  <si>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</si>
  <si>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</si>
  <si>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</si>
  <si>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</si>
  <si>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</si>
  <si>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</si>
  <si>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</si>
  <si>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</si>
  <si>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</si>
  <si>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</si>
  <si>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</si>
  <si>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</si>
  <si>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</si>
  <si>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</si>
  <si>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</si>
  <si>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</si>
  <si>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</si>
  <si>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</si>
  <si>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</si>
  <si>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</si>
  <si>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</si>
  <si>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</si>
  <si>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</si>
  <si>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</si>
  <si>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</si>
  <si>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</si>
  <si>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</si>
  <si>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</si>
  <si>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</si>
  <si>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</si>
  <si>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</si>
  <si>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</si>
  <si>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</si>
  <si>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</si>
  <si>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</si>
  <si>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</si>
  <si>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</si>
  <si>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</si>
  <si>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</si>
  <si>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</si>
  <si>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</si>
  <si>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</si>
  <si>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</si>
  <si>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</si>
  <si>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</si>
  <si>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</si>
  <si>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</si>
  <si>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</si>
  <si>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</si>
  <si>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</si>
  <si>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</si>
  <si>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</si>
  <si>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</si>
  <si>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</si>
  <si>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</si>
  <si>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</si>
  <si>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</si>
  <si>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</si>
  <si>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</si>
  <si>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</si>
  <si>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</si>
  <si>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</si>
  <si>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</si>
  <si>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</si>
  <si>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</si>
  <si>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</si>
  <si>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</si>
  <si>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</si>
  <si>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</si>
  <si>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</si>
  <si>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</si>
  <si>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</si>
  <si>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</si>
  <si>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</si>
  <si>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</si>
  <si>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</si>
  <si>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</si>
  <si>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</si>
  <si>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</si>
  <si>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</si>
  <si>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</si>
  <si>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</si>
  <si>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</si>
  <si>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</si>
  <si>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</si>
  <si>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</si>
  <si>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</si>
  <si>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</si>
  <si>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</si>
  <si>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</si>
  <si>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</si>
  <si>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</si>
  <si>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</si>
  <si>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</si>
  <si>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</si>
  <si>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</si>
  <si>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</si>
  <si>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</si>
  <si>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</si>
  <si>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</si>
  <si>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</si>
  <si>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</si>
  <si>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</si>
  <si>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</si>
  <si>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</si>
  <si>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</si>
  <si>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</si>
  <si>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</si>
  <si>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</si>
  <si>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</si>
  <si>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</si>
  <si>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</si>
  <si>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</si>
  <si>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</si>
  <si>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</si>
  <si>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</si>
  <si>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</si>
  <si>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</si>
  <si>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</si>
  <si>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</si>
  <si>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</si>
  <si>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</si>
  <si>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</si>
  <si>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</si>
  <si>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</si>
  <si>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</si>
  <si>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</si>
  <si>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</si>
  <si>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</si>
  <si>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</si>
  <si>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</si>
  <si>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</si>
  <si>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</si>
  <si>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</si>
  <si>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</si>
  <si>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</si>
  <si>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</si>
  <si>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</si>
  <si>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</si>
  <si>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</si>
  <si>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</si>
  <si>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</si>
  <si>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</si>
  <si>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</si>
  <si>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</si>
  <si>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</si>
  <si>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</si>
  <si>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</si>
  <si>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</si>
  <si>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</si>
  <si>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</si>
  <si>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</si>
  <si>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</si>
  <si>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</si>
  <si>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</si>
  <si>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</si>
  <si>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</si>
  <si>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</si>
  <si>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</si>
  <si>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</si>
  <si>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</si>
  <si>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</si>
  <si>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</si>
  <si>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</si>
  <si>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</si>
  <si>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</si>
  <si>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</si>
  <si>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</si>
  <si>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</si>
  <si>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</si>
  <si>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</si>
  <si>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</si>
  <si>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</si>
  <si>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</si>
  <si>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</si>
  <si>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</si>
  <si>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</si>
  <si>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</si>
  <si>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</si>
  <si>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</si>
  <si>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</si>
  <si>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</si>
  <si>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</si>
  <si>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</si>
  <si>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</si>
  <si>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</si>
  <si>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</si>
  <si>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</si>
  <si>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</si>
  <si>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</si>
  <si>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</si>
  <si>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</si>
  <si>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</si>
  <si>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</si>
  <si>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</si>
  <si>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</si>
  <si>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</si>
  <si>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</si>
  <si>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</si>
  <si>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</si>
  <si>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</si>
  <si>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</si>
  <si>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</si>
  <si>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</si>
  <si>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</si>
  <si>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</si>
  <si>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</si>
  <si>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</si>
  <si>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</si>
  <si>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</si>
  <si>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</si>
  <si>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</si>
  <si>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</si>
  <si>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</si>
  <si>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</si>
  <si>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</si>
  <si>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</si>
  <si>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</si>
  <si>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</si>
  <si>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</si>
  <si>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</si>
  <si>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</si>
  <si>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</si>
  <si>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</si>
  <si>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</si>
  <si>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</si>
  <si>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</si>
  <si>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</si>
  <si>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</si>
  <si>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</si>
  <si>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</si>
  <si>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</si>
  <si>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</si>
  <si>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</si>
  <si>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</si>
  <si>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</si>
  <si>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</si>
  <si>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</si>
  <si>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</si>
  <si>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</si>
  <si>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</si>
  <si>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</si>
  <si>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</si>
  <si>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</si>
  <si>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</si>
  <si>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</si>
  <si>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</si>
  <si>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</si>
  <si>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</si>
  <si>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</si>
  <si>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</si>
  <si>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</si>
  <si>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</si>
  <si>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</si>
  <si>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</si>
  <si>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</si>
  <si>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</si>
  <si>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</si>
  <si>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</si>
  <si>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</si>
  <si>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</si>
  <si>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</si>
  <si>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</si>
  <si>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</si>
  <si>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</si>
  <si>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</si>
  <si>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</si>
  <si>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</si>
  <si>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</si>
  <si>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</si>
  <si>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</si>
  <si>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</si>
  <si>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</si>
  <si>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</si>
  <si>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</si>
  <si>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</si>
  <si>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</si>
  <si>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</si>
  <si>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</si>
  <si>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</si>
  <si>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</si>
  <si>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</si>
  <si>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</si>
  <si>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</si>
  <si>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</si>
  <si>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</si>
  <si>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</si>
  <si>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</si>
  <si>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</si>
  <si>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</si>
  <si>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</si>
  <si>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</si>
  <si>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</si>
  <si>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</si>
  <si>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</si>
  <si>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</si>
  <si>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</si>
  <si>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</si>
  <si>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</si>
  <si>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</si>
  <si>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</si>
  <si>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</si>
  <si>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</si>
  <si>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</si>
  <si>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</si>
  <si>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</si>
  <si>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</si>
  <si>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</si>
  <si>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</si>
  <si>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</si>
  <si>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</si>
  <si>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</si>
  <si>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</si>
  <si>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</si>
  <si>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</si>
  <si>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</si>
  <si>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</si>
  <si>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</si>
  <si>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</si>
  <si>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</si>
  <si>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</si>
  <si>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</si>
  <si>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</si>
  <si>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</si>
  <si>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</si>
  <si>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</si>
  <si>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</si>
  <si>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</si>
  <si>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</si>
  <si>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</si>
  <si>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</si>
  <si>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</si>
  <si>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</si>
  <si>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</si>
  <si>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</si>
  <si>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</si>
  <si>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</si>
  <si>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</si>
  <si>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</si>
  <si>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</si>
  <si>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</si>
  <si>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</si>
  <si>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</si>
  <si>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</si>
  <si>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</si>
  <si>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</si>
  <si>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</si>
  <si>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</si>
  <si>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</si>
  <si>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</si>
  <si>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</si>
  <si>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</si>
  <si>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</si>
  <si>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</si>
  <si>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</si>
  <si>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</si>
  <si>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</si>
  <si>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</si>
  <si>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</si>
  <si>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</si>
  <si>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</si>
  <si>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</si>
  <si>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</si>
  <si>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</si>
  <si>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</si>
  <si>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</si>
  <si>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</si>
  <si>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</si>
  <si>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</si>
  <si>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</si>
  <si>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</si>
  <si>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</si>
  <si>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</si>
  <si>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</si>
  <si>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</si>
  <si>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</si>
  <si>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</si>
  <si>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</si>
  <si>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</si>
  <si>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</si>
  <si>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</si>
  <si>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</si>
  <si>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</si>
  <si>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</si>
  <si>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</si>
  <si>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</si>
  <si>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</si>
  <si>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</si>
  <si>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</si>
  <si>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</si>
  <si>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</si>
  <si>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</si>
  <si>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</si>
  <si>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</si>
  <si>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</si>
  <si>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</si>
  <si>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</si>
  <si>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</si>
  <si>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</si>
  <si>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</si>
  <si>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</si>
  <si>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</si>
  <si>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</si>
  <si>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</si>
  <si>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</si>
  <si>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</si>
  <si>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</si>
  <si>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</si>
  <si>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</si>
  <si>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</si>
  <si>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</si>
  <si>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</si>
  <si>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</si>
  <si>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</si>
  <si>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</si>
  <si>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</si>
  <si>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</si>
  <si>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</si>
  <si>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</si>
  <si>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</si>
  <si>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</si>
  <si>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</si>
  <si>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</si>
  <si>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</si>
  <si>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</si>
  <si>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</si>
  <si>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</si>
  <si>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</si>
  <si>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</si>
  <si>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</si>
  <si>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</si>
  <si>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</si>
  <si>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</si>
  <si>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</si>
  <si>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</si>
  <si>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</si>
  <si>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</si>
  <si>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</si>
  <si>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</si>
  <si>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</si>
  <si>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</si>
  <si>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</si>
  <si>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</si>
  <si>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</si>
  <si>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</si>
  <si>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</si>
  <si>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</si>
  <si>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</si>
  <si>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</si>
  <si>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</si>
  <si>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</si>
  <si>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</si>
  <si>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</si>
  <si>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</si>
  <si>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</si>
  <si>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</si>
  <si>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</si>
  <si>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</si>
  <si>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</si>
  <si>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</si>
  <si>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</si>
  <si>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</si>
  <si>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</si>
  <si>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</si>
  <si>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</si>
  <si>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</si>
  <si>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</si>
  <si>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</si>
  <si>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</si>
  <si>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</si>
  <si>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</si>
  <si>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</si>
  <si>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</si>
  <si>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</si>
  <si>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</si>
  <si>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</si>
  <si>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</si>
  <si>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</si>
  <si>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</si>
  <si>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</si>
  <si>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</si>
  <si>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</si>
  <si>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</si>
  <si>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</si>
  <si>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</si>
  <si>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</si>
  <si>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</si>
  <si>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</si>
  <si>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</si>
  <si>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</si>
  <si>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</si>
  <si>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</si>
  <si>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</si>
  <si>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</si>
  <si>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</si>
  <si>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</si>
  <si>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</si>
  <si>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</si>
  <si>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</si>
  <si>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</si>
  <si>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</si>
  <si>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</si>
  <si>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</si>
  <si>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</si>
  <si>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</si>
  <si>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</si>
  <si>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</si>
  <si>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</si>
  <si>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</si>
  <si>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</si>
  <si>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</si>
  <si>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</si>
  <si>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</si>
  <si>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</si>
  <si>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</si>
  <si>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</si>
  <si>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</si>
  <si>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</si>
  <si>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</si>
  <si>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</si>
  <si>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</si>
  <si>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</si>
  <si>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</si>
  <si>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</si>
  <si>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</si>
  <si>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</si>
  <si>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</si>
  <si>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</si>
  <si>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</si>
  <si>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</si>
  <si>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</si>
  <si>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</si>
  <si>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</si>
  <si>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</si>
  <si>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</si>
  <si>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</si>
  <si>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</si>
  <si>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</si>
  <si>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</si>
  <si>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</si>
  <si>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</si>
  <si>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</si>
  <si>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</si>
  <si>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</si>
  <si>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</si>
  <si>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</si>
  <si>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</si>
  <si>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</si>
  <si>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</si>
  <si>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</si>
  <si>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</si>
  <si>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</si>
  <si>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</si>
  <si>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</si>
  <si>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</si>
  <si>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</si>
  <si>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</si>
  <si>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</si>
  <si>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</si>
  <si>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</si>
  <si>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</si>
  <si>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</si>
  <si>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</si>
  <si>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</si>
  <si>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</si>
  <si>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</si>
  <si>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</si>
  <si>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</si>
  <si>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</si>
  <si>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</si>
  <si>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</si>
  <si>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</si>
  <si>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</si>
  <si>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</si>
  <si>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</si>
  <si>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</si>
  <si>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</si>
  <si>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</si>
  <si>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</si>
  <si>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</si>
  <si>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</si>
  <si>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</si>
  <si>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</si>
  <si>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</si>
  <si>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</si>
  <si>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</si>
  <si>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</si>
  <si>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</si>
  <si>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</si>
  <si>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</si>
  <si>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</si>
  <si>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</si>
  <si>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</si>
  <si>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</si>
  <si>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</si>
  <si>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</si>
  <si>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</si>
  <si>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</si>
  <si>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</si>
  <si>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</si>
  <si>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</si>
  <si>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</si>
  <si>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</si>
  <si>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</si>
  <si>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</si>
  <si>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</si>
  <si>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</si>
  <si>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</si>
  <si>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</si>
  <si>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</si>
  <si>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</si>
  <si>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</si>
  <si>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</si>
  <si>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</si>
  <si>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</si>
  <si>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</si>
  <si>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</si>
  <si>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</si>
  <si>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</si>
  <si>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</si>
  <si>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</si>
  <si>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</si>
  <si>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</si>
  <si>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</si>
  <si>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</si>
  <si>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</si>
  <si>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</si>
  <si>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</si>
  <si>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</si>
  <si>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</si>
  <si>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</si>
  <si>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</si>
  <si>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</si>
  <si>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</si>
  <si>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</si>
  <si>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</si>
  <si>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</si>
  <si>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</si>
  <si>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</si>
  <si>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</si>
  <si>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</si>
  <si>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</si>
  <si>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</si>
  <si>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</si>
  <si>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</si>
  <si>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</si>
  <si>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</si>
  <si>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</si>
  <si>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</si>
  <si>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</si>
  <si>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</si>
  <si>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</si>
  <si>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</si>
  <si>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</si>
  <si>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</si>
  <si>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</si>
  <si>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</si>
  <si>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</si>
  <si>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</si>
  <si>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</si>
  <si>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</si>
  <si>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</si>
  <si>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</si>
  <si>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</si>
  <si>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</si>
  <si>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</si>
  <si>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</si>
  <si>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</si>
  <si>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</si>
  <si>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</si>
  <si>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</si>
  <si>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</si>
  <si>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</si>
  <si>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</si>
  <si>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</si>
  <si>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</si>
  <si>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</si>
  <si>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</si>
  <si>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</si>
  <si>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</si>
  <si>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</si>
  <si>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</si>
  <si>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</si>
  <si>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</si>
  <si>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</si>
  <si>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</si>
  <si>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</si>
  <si>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</si>
  <si>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</si>
  <si>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</si>
  <si>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</si>
  <si>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</si>
  <si>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</si>
  <si>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</si>
  <si>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</si>
  <si>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</si>
  <si>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</si>
  <si>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</si>
  <si>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</si>
  <si>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</si>
  <si>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</si>
  <si>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</si>
  <si>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</si>
  <si>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</si>
  <si>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</si>
  <si>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</si>
  <si>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</si>
  <si>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</si>
  <si>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</si>
  <si>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</si>
  <si>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</si>
  <si>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</si>
  <si>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</si>
  <si>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</si>
  <si>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</si>
  <si>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</si>
  <si>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</si>
  <si>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</si>
  <si>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</si>
  <si>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</si>
  <si>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</si>
  <si>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</si>
  <si>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</si>
  <si>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</si>
  <si>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</si>
  <si>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</si>
  <si>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</si>
  <si>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</si>
  <si>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</si>
  <si>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</si>
  <si>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</si>
  <si>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</si>
  <si>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</si>
  <si>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</si>
  <si>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</si>
  <si>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</si>
  <si>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</si>
  <si>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</si>
  <si>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</si>
  <si>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</si>
  <si>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</si>
  <si>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</si>
  <si>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</si>
  <si>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</si>
  <si>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</si>
  <si>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</si>
  <si>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</si>
  <si>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</si>
  <si>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</si>
  <si>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</si>
  <si>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</si>
  <si>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</si>
  <si>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</si>
  <si>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</si>
  <si>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</si>
  <si>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</si>
  <si>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</si>
  <si>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</si>
  <si>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</si>
  <si>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</si>
  <si>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</si>
  <si>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</si>
  <si>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</si>
  <si>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</si>
  <si>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</si>
  <si>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</si>
  <si>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</si>
  <si>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</si>
  <si>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</si>
  <si>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</si>
  <si>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</si>
  <si>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</si>
  <si>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</si>
  <si>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</si>
  <si>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</si>
  <si>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</si>
  <si>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</si>
  <si>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</si>
  <si>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</si>
  <si>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</si>
  <si>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</si>
  <si>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</si>
  <si>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</si>
  <si>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</si>
  <si>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</si>
  <si>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</si>
  <si>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</si>
  <si>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</si>
  <si>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</si>
  <si>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</si>
  <si>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</si>
  <si>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</si>
  <si>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</si>
  <si>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</si>
  <si>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</si>
  <si>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</si>
  <si>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</si>
  <si>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</si>
  <si>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</si>
  <si>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</si>
  <si>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</si>
  <si>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</si>
  <si>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</si>
  <si>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</si>
  <si>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</si>
  <si>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</si>
  <si>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</si>
  <si>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</si>
  <si>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</si>
  <si>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</si>
  <si>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</si>
  <si>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</si>
  <si>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</si>
  <si>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</si>
  <si>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</si>
  <si>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</si>
  <si>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</si>
  <si>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</si>
  <si>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</si>
  <si>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</si>
  <si>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</si>
  <si>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</si>
  <si>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</si>
  <si>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</si>
  <si>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</si>
  <si>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</si>
  <si>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</si>
  <si>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</si>
  <si>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</si>
  <si>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</si>
  <si>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</si>
  <si>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</si>
  <si>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</si>
  <si>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</si>
  <si>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</si>
  <si>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</si>
  <si>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</si>
  <si>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</si>
  <si>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</si>
  <si>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</si>
  <si>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</si>
  <si>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</si>
  <si>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</si>
  <si>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</si>
  <si>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</si>
  <si>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</si>
  <si>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</si>
  <si>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</si>
  <si>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</si>
  <si>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</si>
  <si>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</si>
  <si>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</si>
  <si>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</si>
  <si>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</si>
  <si>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</si>
  <si>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</si>
  <si>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</si>
  <si>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</si>
  <si>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</si>
  <si>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</si>
  <si>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</si>
  <si>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</si>
  <si>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</si>
  <si>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</si>
  <si>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</si>
  <si>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</si>
  <si>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</si>
  <si>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</si>
  <si>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</si>
  <si>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</si>
  <si>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</si>
  <si>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</si>
  <si>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</si>
  <si>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</si>
  <si>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</si>
  <si>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</si>
  <si>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</si>
  <si>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</si>
  <si>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</si>
  <si>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</si>
  <si>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</si>
  <si>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</si>
  <si>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</si>
  <si>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</si>
  <si>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</si>
  <si>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</si>
  <si>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</si>
  <si>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</si>
  <si>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</si>
  <si>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</si>
  <si>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</si>
  <si>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</si>
  <si>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</si>
  <si>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</si>
  <si>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</si>
  <si>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</si>
  <si>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</si>
  <si>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</si>
  <si>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</si>
  <si>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</si>
  <si>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</si>
  <si>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</si>
  <si>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</si>
  <si>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</si>
  <si>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</si>
  <si>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</si>
  <si>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</si>
  <si>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</si>
  <si>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</si>
  <si>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</si>
  <si>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</si>
  <si>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</si>
  <si>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</si>
  <si>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</si>
  <si>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</si>
  <si>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</si>
  <si>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</si>
  <si>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</si>
  <si>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</si>
  <si>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</si>
  <si>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</si>
  <si>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</si>
  <si>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</si>
  <si>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</si>
  <si>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</si>
  <si>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</si>
  <si>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</si>
  <si>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</si>
  <si>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</si>
  <si>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</si>
  <si>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</si>
  <si>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</si>
  <si>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</si>
  <si>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</si>
  <si>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</si>
  <si>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</si>
  <si>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</si>
  <si>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</si>
  <si>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</si>
  <si>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</si>
  <si>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</si>
  <si>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</si>
  <si>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</si>
  <si>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</si>
  <si>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</si>
  <si>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</si>
  <si>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</si>
  <si>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</si>
  <si>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</si>
  <si>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</si>
  <si>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</si>
  <si>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</si>
  <si>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</si>
  <si>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</si>
  <si>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</si>
  <si>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</si>
  <si>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</si>
  <si>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</si>
  <si>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</si>
  <si>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</si>
  <si>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</si>
  <si>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</si>
  <si>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</si>
  <si>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</si>
  <si>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</si>
  <si>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</si>
  <si>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</si>
  <si>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</si>
  <si>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</si>
  <si>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</si>
  <si>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</si>
  <si>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</si>
  <si>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</si>
  <si>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</si>
  <si>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</si>
  <si>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</si>
  <si>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</si>
  <si>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</si>
  <si>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</si>
  <si>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</si>
  <si>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</si>
  <si>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</si>
  <si>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</si>
  <si>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</si>
  <si>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</si>
  <si>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</si>
  <si>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</si>
  <si>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</si>
  <si>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</si>
  <si>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</si>
  <si>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</si>
  <si>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</si>
  <si>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</si>
  <si>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</si>
  <si>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</si>
  <si>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</si>
  <si>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</si>
  <si>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</si>
  <si>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</si>
  <si>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</si>
  <si>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</si>
  <si>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</si>
  <si>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</si>
  <si>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</si>
  <si>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</si>
  <si>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</si>
  <si>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</si>
  <si>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</si>
  <si>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</si>
  <si>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</si>
  <si>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</si>
  <si>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</si>
  <si>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</si>
  <si>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</si>
  <si>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</si>
  <si>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</si>
  <si>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</si>
  <si>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</si>
  <si>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</si>
  <si>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</si>
  <si>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</si>
  <si>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</si>
  <si>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</si>
  <si>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</si>
  <si>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</si>
  <si>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</si>
  <si>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</si>
  <si>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</si>
  <si>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</si>
  <si>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</si>
  <si>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</si>
  <si>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</si>
  <si>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</si>
  <si>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</si>
  <si>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</si>
  <si>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</si>
  <si>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</si>
  <si>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</si>
  <si>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</si>
  <si>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</si>
  <si>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</si>
  <si>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</si>
  <si>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</si>
  <si>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</si>
  <si>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</si>
  <si>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</si>
  <si>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</si>
  <si>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</si>
  <si>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</si>
  <si>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</si>
  <si>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</si>
  <si>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</si>
  <si>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</si>
  <si>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</si>
  <si>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</si>
  <si>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</si>
  <si>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</si>
  <si>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</si>
  <si>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</si>
  <si>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</si>
  <si>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</si>
  <si>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</si>
  <si>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</si>
  <si>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</si>
  <si>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</si>
  <si>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</si>
  <si>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</si>
  <si>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</si>
  <si>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</si>
  <si>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</si>
  <si>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</si>
  <si>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</si>
  <si>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</si>
  <si>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</si>
  <si>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</si>
  <si>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</si>
  <si>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</si>
  <si>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</si>
  <si>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</si>
  <si>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</si>
  <si>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</si>
  <si>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</si>
  <si>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</si>
  <si>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</si>
  <si>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</si>
  <si>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</si>
  <si>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</si>
  <si>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</si>
  <si>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</si>
  <si>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</si>
  <si>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</si>
  <si>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</si>
  <si>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</si>
  <si>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</si>
  <si>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</si>
  <si>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</si>
  <si>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</si>
  <si>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</si>
  <si>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</si>
  <si>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</si>
  <si>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</si>
  <si>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</si>
  <si>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</si>
  <si>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</si>
  <si>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</si>
  <si>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</si>
  <si>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</si>
  <si>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</si>
  <si>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</si>
  <si>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</si>
  <si>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</si>
  <si>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</si>
  <si>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</si>
  <si>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</si>
  <si>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</si>
  <si>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</si>
  <si>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</si>
  <si>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</si>
  <si>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</si>
  <si>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</si>
  <si>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</si>
  <si>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</si>
  <si>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</si>
  <si>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</si>
  <si>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</si>
  <si>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</si>
  <si>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</si>
  <si>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</si>
  <si>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</si>
  <si>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</si>
  <si>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</si>
  <si>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</si>
  <si>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</si>
  <si>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</si>
  <si>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</si>
  <si>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</si>
  <si>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</si>
  <si>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</si>
  <si>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</si>
  <si>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</si>
  <si>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</si>
  <si>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</si>
  <si>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</si>
  <si>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</si>
  <si>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</si>
  <si>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</si>
  <si>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</si>
  <si>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</si>
  <si>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</si>
  <si>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</si>
  <si>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</si>
  <si>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</si>
  <si>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</si>
  <si>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</si>
  <si>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</si>
  <si>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</si>
  <si>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</si>
  <si>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</si>
  <si>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</si>
  <si>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</si>
  <si>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</si>
  <si>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</si>
  <si>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</si>
  <si>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</si>
  <si>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</si>
  <si>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</si>
  <si>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</si>
  <si>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</si>
  <si>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</si>
  <si>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</si>
  <si>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</si>
  <si>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</si>
  <si>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</si>
  <si>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</si>
  <si>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</si>
  <si>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</si>
  <si>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</si>
  <si>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</si>
  <si>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</si>
  <si>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</si>
  <si>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</si>
  <si>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</si>
  <si>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</si>
  <si>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</si>
  <si>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</si>
  <si>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</si>
  <si>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</si>
  <si>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</si>
  <si>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</si>
  <si>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</si>
  <si>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</si>
  <si>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</si>
  <si>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</si>
  <si>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</si>
  <si>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</si>
  <si>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</si>
  <si>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</si>
  <si>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</si>
  <si>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</si>
  <si>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</si>
  <si>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</si>
  <si>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</si>
  <si>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</si>
  <si>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</si>
  <si>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</si>
  <si>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</si>
  <si>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</si>
  <si>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</si>
  <si>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</si>
  <si>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</si>
  <si>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</si>
  <si>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</si>
  <si>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</si>
  <si>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</si>
  <si>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</si>
  <si>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</si>
  <si>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</si>
  <si>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</si>
  <si>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</si>
  <si>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</si>
  <si>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</si>
  <si>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</si>
  <si>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</si>
  <si>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</si>
  <si>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</si>
  <si>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</si>
  <si>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</si>
  <si>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</si>
  <si>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</si>
  <si>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</si>
  <si>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</si>
  <si>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</si>
  <si>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</si>
  <si>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</si>
  <si>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</si>
  <si>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</si>
  <si>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</si>
  <si>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</si>
  <si>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</si>
  <si>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</si>
  <si>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</si>
  <si>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</si>
  <si>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</si>
  <si>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</si>
  <si>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</si>
  <si>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</si>
  <si>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</si>
  <si>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</si>
  <si>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</si>
  <si>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</si>
  <si>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</si>
  <si>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</si>
  <si>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</si>
  <si>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</si>
  <si>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</si>
  <si>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</si>
  <si>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</si>
  <si>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</si>
  <si>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</si>
  <si>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</si>
  <si>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</si>
  <si>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</si>
  <si>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</si>
  <si>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</si>
  <si>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</si>
  <si>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</si>
  <si>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</si>
  <si>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</si>
  <si>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</si>
  <si>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</si>
  <si>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</si>
  <si>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</si>
  <si>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</si>
  <si>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</si>
  <si>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</si>
  <si>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</si>
  <si>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</si>
  <si>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</si>
  <si>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</si>
  <si>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</si>
  <si>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</si>
  <si>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</si>
  <si>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</si>
  <si>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</si>
  <si>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</si>
  <si>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</si>
  <si>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</si>
  <si>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</si>
  <si>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</si>
  <si>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</si>
  <si>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</si>
  <si>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</si>
  <si>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</si>
  <si>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</si>
  <si>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</si>
  <si>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</si>
  <si>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</si>
  <si>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</si>
  <si>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</si>
  <si>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</si>
  <si>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</si>
  <si>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</si>
  <si>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</si>
  <si>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</si>
  <si>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</si>
  <si>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</si>
  <si>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</si>
  <si>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</si>
  <si>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</si>
  <si>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</si>
  <si>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</si>
  <si>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</si>
  <si>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</si>
  <si>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</si>
  <si>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</si>
  <si>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</si>
  <si>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</si>
  <si>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</si>
  <si>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</si>
  <si>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</si>
  <si>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</si>
  <si>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</si>
  <si>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</si>
  <si>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</si>
  <si>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</si>
  <si>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</si>
  <si>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</si>
  <si>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</si>
  <si>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</si>
  <si>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</si>
  <si>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</si>
  <si>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</si>
  <si>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</si>
  <si>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</si>
  <si>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</si>
  <si>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</si>
  <si>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</si>
  <si>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</si>
  <si>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</si>
  <si>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</si>
  <si>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</si>
  <si>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</si>
  <si>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</si>
  <si>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</si>
  <si>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</si>
  <si>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</si>
  <si>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</si>
  <si>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</si>
  <si>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</si>
  <si>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</si>
  <si>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</si>
  <si>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</si>
  <si>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</si>
  <si>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</si>
  <si>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</si>
  <si>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</si>
  <si>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</si>
  <si>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</si>
  <si>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</si>
  <si>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</si>
  <si>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</si>
  <si>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</si>
  <si>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</si>
  <si>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</si>
  <si>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</si>
  <si>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</si>
  <si>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</si>
  <si>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</si>
  <si>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</si>
  <si>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</si>
  <si>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</si>
  <si>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</si>
  <si>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</si>
  <si>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</si>
  <si>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</si>
  <si>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</si>
  <si>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</si>
  <si>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</si>
  <si>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</si>
  <si>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</si>
  <si>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</si>
  <si>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</si>
  <si>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</si>
  <si>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</si>
  <si>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</si>
  <si>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</si>
  <si>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</si>
  <si>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</si>
  <si>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</si>
  <si>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</si>
  <si>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</si>
  <si>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</si>
  <si>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</si>
  <si>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</si>
  <si>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</si>
  <si>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</si>
  <si>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</si>
  <si>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</si>
  <si>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</si>
  <si>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</si>
  <si>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</si>
  <si>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</si>
  <si>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</si>
  <si>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</si>
  <si>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</si>
  <si>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</si>
  <si>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</si>
  <si>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</si>
  <si>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</si>
  <si>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</si>
  <si>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</si>
  <si>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</si>
  <si>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</si>
  <si>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</si>
  <si>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</si>
  <si>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</si>
  <si>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</si>
  <si>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</si>
  <si>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</si>
  <si>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</si>
  <si>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</si>
  <si>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</si>
  <si>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</si>
  <si>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</si>
  <si>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</si>
  <si>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</si>
  <si>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</si>
  <si>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</si>
  <si>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</si>
  <si>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</si>
  <si>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</si>
  <si>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</si>
  <si>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</si>
  <si>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</si>
  <si>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</si>
  <si>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</si>
  <si>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</si>
  <si>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</si>
  <si>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</si>
  <si>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</si>
  <si>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</si>
  <si>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</si>
  <si>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</si>
  <si>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</si>
  <si>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</si>
  <si>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</si>
  <si>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</si>
  <si>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</si>
  <si>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</si>
  <si>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</si>
  <si>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</si>
  <si>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</si>
  <si>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</si>
  <si>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</si>
  <si>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</si>
  <si>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</si>
  <si>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</si>
  <si>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</si>
  <si>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</si>
  <si>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</si>
  <si>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</si>
  <si>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</si>
  <si>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</si>
  <si>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</si>
  <si>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</si>
  <si>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</si>
  <si>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</si>
  <si>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</si>
  <si>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</si>
  <si>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</si>
  <si>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</si>
  <si>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</si>
  <si>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</si>
  <si>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</si>
  <si>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</si>
  <si>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</si>
  <si>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</si>
  <si>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</si>
  <si>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</si>
  <si>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</si>
  <si>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</si>
  <si>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</si>
  <si>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</si>
  <si>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</si>
  <si>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</si>
  <si>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</si>
  <si>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</si>
  <si>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</si>
  <si>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</si>
  <si>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</si>
  <si>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</si>
  <si>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</si>
  <si>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</si>
  <si>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</si>
  <si>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</si>
  <si>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</si>
  <si>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</si>
  <si>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</si>
  <si>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</si>
  <si>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</si>
  <si>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</si>
  <si>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</si>
  <si>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</si>
  <si>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</si>
  <si>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</si>
  <si>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</si>
  <si>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</si>
  <si>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</si>
  <si>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</si>
  <si>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</si>
  <si>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</si>
  <si>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</si>
  <si>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</si>
  <si>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</si>
  <si>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</si>
  <si>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</si>
  <si>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</si>
  <si>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</si>
  <si>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</si>
  <si>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</si>
  <si>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</si>
  <si>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</si>
  <si>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</si>
  <si>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</si>
  <si>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</si>
  <si>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</si>
  <si>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</si>
  <si>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</si>
  <si>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</si>
  <si>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</si>
  <si>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</si>
  <si>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</si>
  <si>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</si>
  <si>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</si>
  <si>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</si>
  <si>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</si>
  <si>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</si>
  <si>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</si>
  <si>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</si>
  <si>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</si>
  <si>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</si>
  <si>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</si>
  <si>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</si>
  <si>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</si>
  <si>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</si>
  <si>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</si>
  <si>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</si>
  <si>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</si>
  <si>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</si>
  <si>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</si>
  <si>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</si>
  <si>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</si>
  <si>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</si>
  <si>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</si>
  <si>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</si>
  <si>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</si>
  <si>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</si>
  <si>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</si>
  <si>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</si>
  <si>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</si>
  <si>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</si>
  <si>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</si>
  <si>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</si>
  <si>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</si>
  <si>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</si>
  <si>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</si>
  <si>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</si>
  <si>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</si>
  <si>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</si>
  <si>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</si>
  <si>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</si>
  <si>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</si>
  <si>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</si>
  <si>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</si>
  <si>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</si>
  <si>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</si>
  <si>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</si>
  <si>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</si>
  <si>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</si>
  <si>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</si>
  <si>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</si>
  <si>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</si>
  <si>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</si>
  <si>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</si>
  <si>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</si>
  <si>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</si>
  <si>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</si>
  <si>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</si>
  <si>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</si>
  <si>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</si>
  <si>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</si>
  <si>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</si>
  <si>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</si>
  <si>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</si>
  <si>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</si>
  <si>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</si>
  <si>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</si>
  <si>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</si>
  <si>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</si>
  <si>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</si>
  <si>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</si>
  <si>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</si>
  <si>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</si>
  <si>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</si>
  <si>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</si>
  <si>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</si>
  <si>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</si>
  <si>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</si>
  <si>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</si>
  <si>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</si>
  <si>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</si>
  <si>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</si>
  <si>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</si>
  <si>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</si>
  <si>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</si>
  <si>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</si>
  <si>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</si>
  <si>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</si>
  <si>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</si>
  <si>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</si>
  <si>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</si>
  <si>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</si>
  <si>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</si>
  <si>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</si>
  <si>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</si>
  <si>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</si>
  <si>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</si>
  <si>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</si>
  <si>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</si>
  <si>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</si>
  <si>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</si>
  <si>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</si>
  <si>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</si>
  <si>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</si>
  <si>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</si>
  <si>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</si>
  <si>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</si>
  <si>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</si>
  <si>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</si>
  <si>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</si>
  <si>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</si>
  <si>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</si>
  <si>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</si>
  <si>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</si>
  <si>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</si>
  <si>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</si>
  <si>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</si>
  <si>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</si>
  <si>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</si>
  <si>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</si>
  <si>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</si>
  <si>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</si>
  <si>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</si>
  <si>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</si>
  <si>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</si>
  <si>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</si>
  <si>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</si>
  <si>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</si>
  <si>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</si>
  <si>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</si>
  <si>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</si>
  <si>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</si>
  <si>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</si>
  <si>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</si>
  <si>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</si>
  <si>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</si>
  <si>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</si>
  <si>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</si>
  <si>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</si>
  <si>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</si>
  <si>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</si>
  <si>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</si>
  <si>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</si>
  <si>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</si>
  <si>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</si>
  <si>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</si>
  <si>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</si>
  <si>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</si>
  <si>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</si>
  <si>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</si>
  <si>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</si>
  <si>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</si>
  <si>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</si>
  <si>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</si>
  <si>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</si>
  <si>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</si>
  <si>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</si>
  <si>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</si>
  <si>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</si>
  <si>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</si>
  <si>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</si>
  <si>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</si>
  <si>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</si>
  <si>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</si>
  <si>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</si>
  <si>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</si>
  <si>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</si>
  <si>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</si>
  <si>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</si>
  <si>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</si>
  <si>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</si>
  <si>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</si>
  <si>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</si>
  <si>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</si>
  <si>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</si>
  <si>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</si>
  <si>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</si>
  <si>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</si>
  <si>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</si>
  <si>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</si>
  <si>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</si>
  <si>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</si>
  <si>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</si>
  <si>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</si>
  <si>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</si>
  <si>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</si>
  <si>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</si>
  <si>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</si>
  <si>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</si>
  <si>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</si>
  <si>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</si>
  <si>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</si>
  <si>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</si>
  <si>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</si>
  <si>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</si>
  <si>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</si>
  <si>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</si>
  <si>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</si>
  <si>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</si>
  <si>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</si>
  <si>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</si>
  <si>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</si>
  <si>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</si>
  <si>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</si>
  <si>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</si>
  <si>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</si>
  <si>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</si>
  <si>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</si>
  <si>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</si>
  <si>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</si>
  <si>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</si>
  <si>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</si>
  <si>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</si>
  <si>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</si>
  <si>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</si>
  <si>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</si>
  <si>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</si>
  <si>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</si>
  <si>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</si>
  <si>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</si>
  <si>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</si>
  <si>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</si>
  <si>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</si>
  <si>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</si>
  <si>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</si>
  <si>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</si>
  <si>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</si>
  <si>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</si>
  <si>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</si>
  <si>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</si>
  <si>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</si>
  <si>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</si>
  <si>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</si>
  <si>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</si>
  <si>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</si>
  <si>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</si>
  <si>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</si>
  <si>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</si>
  <si>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</si>
  <si>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</si>
  <si>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</si>
  <si>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</si>
  <si>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</si>
  <si>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</si>
  <si>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</si>
  <si>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</si>
  <si>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</si>
  <si>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</si>
  <si>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</si>
  <si>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</si>
  <si>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</si>
  <si>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</si>
  <si>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</si>
  <si>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</si>
  <si>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</si>
  <si>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</si>
  <si>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</si>
  <si>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</si>
  <si>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</si>
  <si>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</si>
  <si>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</si>
  <si>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</si>
  <si>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</si>
  <si>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</si>
  <si>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</si>
  <si>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</si>
  <si>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</si>
  <si>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</si>
  <si>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</si>
  <si>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</si>
  <si>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</si>
  <si>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</si>
  <si>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</si>
  <si>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</si>
  <si>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</si>
  <si>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</si>
  <si>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</si>
  <si>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</si>
  <si>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</si>
  <si>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</si>
  <si>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</si>
  <si>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</si>
  <si>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</si>
  <si>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</si>
  <si>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</si>
  <si>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</si>
  <si>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</si>
  <si>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</si>
  <si>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</si>
  <si>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</si>
  <si>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</si>
  <si>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</si>
  <si>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</si>
  <si>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</si>
  <si>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</si>
  <si>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</si>
  <si>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</si>
  <si>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</si>
  <si>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</si>
  <si>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</si>
  <si>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</si>
  <si>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</si>
  <si>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</si>
  <si>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</si>
  <si>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</si>
  <si>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</si>
  <si>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</si>
  <si>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</si>
  <si>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</si>
  <si>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</si>
  <si>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</si>
  <si>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</si>
  <si>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</si>
  <si>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</si>
  <si>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</si>
  <si>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</si>
  <si>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</si>
  <si>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</si>
  <si>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</si>
  <si>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</si>
  <si>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</si>
  <si>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</si>
  <si>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</si>
  <si>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</si>
  <si>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</si>
  <si>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</si>
  <si>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</si>
  <si>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</si>
  <si>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</si>
  <si>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</si>
  <si>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</si>
  <si>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</si>
  <si>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</si>
  <si>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</si>
  <si>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</si>
  <si>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</si>
  <si>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</si>
  <si>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</si>
  <si>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</si>
  <si>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</si>
  <si>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</si>
  <si>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</si>
  <si>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</si>
  <si>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</si>
  <si>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</si>
  <si>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</si>
  <si>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</si>
  <si>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</si>
  <si>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</si>
  <si>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</si>
  <si>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</si>
  <si>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</si>
  <si>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</si>
  <si>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</si>
  <si>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</si>
  <si>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</si>
  <si>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</si>
  <si>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</si>
  <si>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</si>
  <si>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</si>
  <si>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</si>
  <si>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</si>
  <si>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</si>
  <si>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</si>
  <si>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</si>
  <si>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</si>
  <si>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</si>
  <si>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</si>
  <si>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</si>
  <si>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</si>
  <si>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</si>
  <si>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</si>
  <si>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</si>
  <si>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</si>
  <si>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</si>
  <si>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</si>
  <si>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</si>
  <si>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</si>
  <si>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</si>
  <si>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</si>
  <si>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</si>
  <si>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</si>
  <si>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</si>
  <si>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</si>
  <si>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</si>
  <si>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</si>
  <si>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</si>
  <si>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</si>
  <si>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</si>
  <si>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</si>
  <si>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</si>
  <si>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</si>
  <si>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</si>
  <si>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</si>
  <si>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</si>
  <si>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</si>
  <si>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</si>
  <si>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</si>
  <si>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</si>
  <si>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</si>
  <si>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</si>
  <si>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</si>
  <si>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</si>
  <si>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</si>
  <si>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</si>
  <si>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</si>
  <si>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</si>
  <si>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</si>
  <si>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</si>
  <si>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</si>
  <si>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</si>
  <si>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</si>
  <si>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</si>
  <si>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</si>
  <si>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</si>
  <si>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</si>
  <si>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</si>
  <si>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</si>
  <si>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</si>
  <si>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</si>
  <si>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</si>
  <si>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</si>
  <si>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</si>
  <si>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</si>
  <si>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</si>
  <si>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</si>
  <si>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</si>
  <si>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</si>
  <si>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</si>
  <si>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</si>
  <si>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</si>
  <si>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</si>
  <si>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</si>
  <si>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</si>
  <si>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</si>
  <si>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</si>
  <si>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</si>
  <si>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</si>
  <si>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</si>
  <si>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</si>
  <si>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</si>
  <si>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</si>
  <si>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</si>
  <si>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</si>
  <si>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</si>
  <si>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</si>
  <si>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</si>
  <si>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</si>
  <si>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</si>
  <si>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</si>
  <si>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</si>
  <si>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</si>
  <si>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</si>
  <si>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</si>
  <si>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</si>
  <si>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</si>
  <si>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</si>
  <si>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</si>
  <si>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</si>
  <si>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</si>
  <si>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</si>
  <si>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</si>
  <si>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</si>
  <si>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</si>
  <si>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</si>
  <si>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</si>
  <si>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</si>
  <si>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</si>
  <si>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</si>
  <si>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</si>
  <si>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</si>
  <si>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</si>
  <si>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</si>
  <si>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</si>
  <si>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</si>
  <si>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</si>
  <si>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</si>
  <si>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</si>
  <si>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</si>
  <si>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</si>
  <si>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</si>
  <si>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</si>
  <si>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</si>
  <si>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</si>
  <si>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</si>
  <si>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</si>
  <si>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</si>
  <si>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</si>
  <si>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</si>
  <si>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</si>
  <si>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</si>
  <si>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</si>
  <si>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</si>
  <si>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</si>
  <si>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</si>
  <si>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</si>
  <si>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</si>
  <si>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</si>
  <si>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</si>
  <si>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</si>
  <si>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</si>
  <si>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</si>
  <si>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</si>
  <si>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</si>
  <si>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</si>
  <si>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</si>
  <si>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</si>
  <si>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</si>
  <si>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</si>
  <si>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</si>
  <si>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</si>
  <si>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</si>
  <si>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</si>
  <si>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</si>
  <si>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</si>
  <si>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</si>
  <si>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</si>
  <si>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</si>
  <si>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</si>
  <si>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</si>
  <si>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</si>
  <si>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</si>
  <si>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</si>
  <si>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</si>
  <si>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</si>
  <si>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</si>
  <si>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</si>
  <si>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</si>
  <si>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</si>
  <si>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</si>
  <si>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</si>
  <si>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</si>
  <si>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</si>
  <si>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</si>
  <si>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</si>
  <si>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</si>
  <si>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</si>
  <si>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</si>
  <si>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</si>
  <si>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</si>
  <si>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</si>
  <si>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</si>
  <si>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</si>
  <si>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</si>
  <si>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</si>
  <si>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</si>
  <si>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</si>
  <si>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</si>
  <si>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</si>
  <si>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</si>
  <si>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</si>
  <si>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</si>
  <si>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</si>
  <si>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</si>
  <si>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</si>
  <si>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</si>
  <si>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</si>
  <si>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</si>
  <si>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</si>
  <si>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</si>
  <si>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</si>
  <si>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</si>
  <si>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</si>
  <si>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</si>
  <si>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</si>
  <si>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</si>
  <si>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</si>
  <si>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</si>
  <si>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</si>
  <si>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</si>
  <si>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</si>
  <si>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</si>
  <si>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</si>
  <si>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</si>
  <si>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</si>
  <si>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</si>
  <si>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</si>
  <si>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</si>
  <si>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</si>
  <si>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</si>
  <si>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</si>
  <si>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</si>
  <si>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</si>
  <si>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</si>
  <si>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</si>
  <si>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</si>
  <si>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</si>
  <si>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</si>
  <si>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</si>
  <si>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</si>
  <si>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</si>
  <si>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</si>
  <si>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</si>
  <si>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</si>
  <si>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</si>
  <si>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</si>
  <si>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</si>
  <si>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</si>
  <si>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</si>
  <si>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</si>
  <si>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</si>
  <si>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</si>
  <si>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</si>
  <si>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</si>
  <si>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</si>
  <si>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</si>
  <si>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</si>
  <si>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</si>
  <si>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</si>
  <si>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</si>
  <si>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</si>
  <si>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</si>
  <si>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</si>
  <si>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</si>
  <si>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</si>
  <si>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</si>
  <si>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</si>
  <si>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</si>
  <si>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</si>
  <si>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</si>
  <si>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</si>
  <si>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</si>
  <si>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</si>
  <si>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</si>
  <si>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</si>
  <si>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</si>
  <si>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</si>
  <si>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</si>
  <si>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</si>
  <si>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</si>
  <si>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</si>
  <si>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</si>
  <si>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</si>
  <si>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</si>
  <si>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</si>
  <si>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</si>
  <si>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</si>
  <si>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</si>
  <si>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</si>
  <si>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</si>
  <si>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</si>
  <si>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</si>
  <si>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</si>
  <si>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</si>
  <si>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</si>
  <si>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</si>
  <si>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</si>
  <si>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</si>
  <si>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</si>
  <si>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</si>
  <si>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</si>
  <si>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</si>
  <si>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</si>
  <si>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</si>
  <si>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</si>
  <si>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</si>
  <si>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</si>
  <si>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</si>
  <si>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</si>
  <si>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</si>
  <si>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</si>
  <si>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</si>
  <si>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</si>
  <si>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</si>
  <si>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</si>
  <si>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</si>
  <si>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</si>
  <si>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</si>
  <si>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</si>
  <si>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</si>
  <si>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</si>
  <si>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</si>
  <si>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</si>
  <si>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</si>
  <si>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</si>
  <si>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</si>
  <si>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</si>
  <si>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</si>
  <si>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</si>
  <si>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</si>
  <si>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</si>
  <si>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</si>
  <si>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</si>
  <si>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</si>
  <si>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</si>
  <si>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</si>
  <si>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</si>
  <si>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</si>
  <si>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</si>
  <si>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</si>
  <si>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</si>
  <si>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</si>
  <si>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</si>
  <si>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</si>
  <si>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</si>
  <si>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</si>
  <si>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</si>
  <si>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</si>
  <si>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</si>
  <si>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</si>
  <si>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</si>
  <si>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</si>
  <si>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</si>
  <si>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</si>
  <si>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</si>
  <si>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</si>
  <si>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</si>
  <si>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</si>
  <si>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</si>
  <si>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</si>
  <si>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</si>
  <si>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</si>
  <si>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</si>
  <si>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</si>
  <si>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</si>
  <si>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</si>
  <si>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</si>
  <si>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</si>
  <si>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</si>
  <si>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</si>
  <si>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</si>
  <si>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</si>
  <si>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</si>
  <si>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</si>
  <si>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</si>
  <si>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</si>
  <si>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</si>
  <si>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</si>
  <si>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</si>
  <si>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</si>
  <si>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</si>
  <si>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</si>
  <si>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</si>
  <si>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</si>
  <si>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</si>
  <si>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</si>
  <si>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</si>
  <si>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</si>
  <si>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</si>
  <si>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</si>
  <si>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</si>
  <si>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</si>
  <si>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</si>
  <si>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</si>
  <si>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</si>
  <si>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</si>
  <si>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</si>
  <si>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</si>
  <si>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</si>
  <si>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</si>
  <si>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</si>
  <si>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</si>
  <si>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</si>
  <si>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</si>
  <si>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</si>
  <si>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</si>
  <si>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</si>
  <si>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</si>
  <si>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</si>
  <si>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</si>
  <si>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</si>
  <si>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</si>
  <si>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</si>
  <si>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</si>
  <si>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</si>
  <si>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</si>
  <si>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</si>
  <si>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</si>
  <si>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</si>
  <si>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</si>
  <si>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</si>
  <si>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</si>
  <si>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</si>
  <si>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</si>
  <si>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</si>
  <si>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</si>
  <si>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</si>
  <si>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</si>
  <si>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</si>
  <si>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</si>
  <si>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</si>
  <si>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</si>
  <si>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</si>
  <si>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</si>
  <si>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</si>
  <si>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</si>
  <si>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</si>
  <si>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</si>
  <si>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</si>
  <si>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</si>
  <si>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</si>
  <si>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</si>
  <si>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</si>
  <si>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</si>
  <si>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</si>
  <si>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</si>
  <si>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</si>
  <si>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</si>
  <si>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</si>
  <si>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</si>
  <si>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</si>
  <si>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</si>
  <si>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</si>
  <si>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</si>
  <si>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</si>
  <si>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</si>
  <si>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</si>
  <si>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</si>
  <si>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</si>
  <si>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</si>
  <si>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</si>
  <si>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</si>
  <si>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</si>
  <si>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</si>
  <si>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</si>
  <si>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</si>
  <si>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</si>
  <si>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</si>
  <si>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</si>
  <si>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</si>
  <si>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</si>
  <si>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</si>
  <si>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</si>
  <si>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</si>
  <si>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</si>
  <si>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</si>
  <si>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</si>
  <si>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</si>
  <si>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</si>
  <si>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</si>
  <si>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</si>
  <si>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</si>
  <si>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</si>
  <si>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</si>
  <si>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</si>
  <si>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</si>
  <si>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</si>
  <si>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</si>
  <si>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</si>
  <si>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</si>
  <si>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</si>
  <si>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</si>
  <si>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</si>
  <si>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</si>
  <si>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</si>
  <si>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</si>
  <si>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</si>
  <si>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</si>
  <si>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</si>
  <si>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</si>
  <si>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</si>
  <si>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</si>
  <si>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</si>
  <si>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</si>
  <si>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</si>
  <si>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</si>
  <si>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</si>
  <si>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</si>
  <si>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</si>
  <si>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</si>
  <si>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</si>
  <si>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</si>
  <si>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</si>
  <si>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</si>
  <si>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</si>
  <si>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</si>
  <si>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</si>
  <si>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</si>
  <si>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</si>
  <si>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</si>
  <si>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</si>
  <si>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</si>
  <si>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</si>
  <si>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</si>
  <si>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</si>
  <si>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</si>
  <si>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</si>
  <si>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</si>
  <si>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</si>
  <si>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</si>
  <si>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</si>
  <si>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</si>
  <si>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</si>
  <si>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</si>
  <si>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</si>
  <si>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</si>
  <si>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</si>
  <si>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</si>
  <si>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</si>
  <si>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</si>
  <si>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</si>
  <si>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</si>
  <si>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</si>
  <si>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</si>
  <si>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</si>
  <si>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</si>
  <si>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</si>
  <si>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</si>
  <si>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</si>
  <si>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</si>
  <si>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</si>
  <si>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</si>
  <si>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</si>
  <si>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</si>
  <si>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</si>
  <si>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</si>
  <si>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</si>
  <si>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</si>
  <si>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</si>
  <si>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</si>
  <si>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</si>
  <si>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</si>
  <si>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</si>
  <si>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</si>
  <si>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</si>
  <si>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</si>
  <si>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</si>
  <si>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</si>
  <si>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</si>
  <si>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</si>
  <si>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</si>
  <si>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</si>
  <si>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</si>
  <si>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</si>
  <si>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</si>
  <si>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</si>
  <si>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</si>
  <si>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</si>
  <si>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</si>
  <si>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</si>
  <si>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</si>
  <si>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</si>
  <si>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</si>
  <si>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</si>
  <si>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</si>
  <si>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</si>
  <si>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</si>
  <si>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</si>
  <si>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</si>
  <si>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</si>
  <si>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</si>
  <si>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</si>
  <si>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</si>
  <si>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</si>
  <si>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</si>
  <si>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</si>
  <si>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</si>
  <si>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</si>
  <si>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</si>
  <si>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</si>
  <si>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</si>
  <si>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</si>
  <si>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</si>
  <si>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</si>
  <si>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</si>
  <si>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</si>
  <si>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</si>
  <si>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</si>
  <si>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</si>
  <si>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</si>
  <si>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</si>
  <si>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</si>
  <si>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</si>
  <si>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</si>
  <si>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</si>
  <si>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</si>
  <si>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</si>
  <si>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</si>
  <si>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</si>
  <si>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</si>
  <si>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</si>
  <si>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</si>
  <si>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</si>
  <si>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</si>
  <si>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</si>
  <si>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</si>
  <si>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</si>
  <si>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</si>
  <si>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</si>
  <si>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</si>
  <si>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</si>
  <si>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</si>
  <si>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</si>
  <si>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</si>
  <si>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</si>
  <si>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</si>
  <si>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</si>
  <si>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</si>
  <si>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</si>
  <si>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</si>
  <si>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</si>
  <si>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</si>
  <si>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</si>
  <si>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</si>
  <si>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</si>
  <si>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</si>
  <si>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</si>
  <si>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</si>
  <si>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</si>
  <si>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</si>
  <si>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</si>
  <si>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</si>
  <si>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</si>
  <si>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</si>
  <si>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</si>
  <si>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</si>
  <si>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</si>
  <si>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</si>
  <si>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</si>
  <si>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</si>
  <si>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</si>
  <si>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</si>
  <si>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</si>
  <si>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</si>
  <si>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</si>
  <si>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</si>
  <si>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</si>
  <si>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</si>
  <si>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</si>
  <si>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</si>
  <si>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</si>
  <si>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</si>
  <si>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</si>
  <si>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</si>
  <si>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</si>
  <si>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</si>
  <si>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</si>
  <si>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</si>
  <si>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</si>
  <si>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</si>
  <si>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</si>
  <si>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</si>
  <si>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</si>
  <si>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</si>
  <si>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</si>
  <si>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</si>
  <si>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</si>
  <si>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</si>
  <si>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</si>
  <si>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</si>
  <si>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</si>
  <si>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</si>
  <si>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</si>
  <si>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</si>
  <si>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</si>
  <si>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</si>
  <si>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</si>
  <si>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</si>
  <si>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</si>
  <si>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</si>
  <si>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</si>
  <si>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</si>
  <si>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</si>
  <si>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</si>
  <si>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</si>
  <si>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</si>
  <si>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</si>
  <si>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</si>
  <si>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</si>
  <si>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</si>
  <si>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</si>
  <si>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</si>
  <si>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</si>
  <si>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</si>
  <si>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</si>
  <si>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</si>
  <si>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</si>
  <si>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</si>
  <si>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</si>
  <si>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</si>
  <si>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</si>
  <si>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</si>
  <si>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</si>
  <si>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</si>
  <si>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</si>
  <si>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</si>
  <si>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</si>
  <si>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</si>
  <si>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</si>
  <si>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</si>
  <si>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</si>
  <si>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</si>
  <si>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</si>
  <si>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</si>
  <si>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</si>
  <si>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</si>
  <si>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</si>
  <si>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</si>
  <si>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</si>
  <si>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</si>
  <si>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</si>
  <si>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</si>
  <si>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</si>
  <si>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</si>
  <si>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</si>
  <si>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</si>
  <si>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</si>
  <si>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</si>
  <si>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</si>
  <si>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</si>
  <si>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</si>
  <si>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</si>
  <si>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</si>
  <si>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</si>
  <si>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</si>
  <si>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</si>
  <si>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</si>
  <si>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</si>
  <si>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</si>
  <si>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</si>
  <si>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</si>
  <si>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</si>
  <si>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</si>
  <si>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</si>
  <si>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</si>
  <si>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</si>
  <si>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</si>
  <si>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</si>
  <si>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</si>
  <si>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</si>
  <si>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</si>
  <si>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</si>
  <si>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</si>
  <si>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</si>
  <si>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</si>
  <si>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</si>
  <si>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</si>
  <si>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</si>
  <si>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</si>
  <si>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</si>
  <si>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</si>
  <si>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</si>
  <si>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</si>
  <si>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</si>
  <si>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</si>
  <si>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</si>
  <si>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</si>
  <si>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</si>
  <si>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</si>
  <si>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</si>
  <si>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</si>
  <si>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</si>
  <si>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</si>
  <si>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</si>
  <si>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</si>
  <si>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</si>
  <si>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</si>
  <si>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</si>
  <si>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</si>
  <si>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</si>
  <si>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</si>
  <si>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</si>
  <si>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</si>
  <si>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</si>
  <si>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</si>
  <si>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</si>
  <si>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</si>
  <si>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</si>
  <si>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</si>
  <si>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</si>
  <si>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</si>
  <si>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</si>
  <si>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</si>
  <si>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</si>
  <si>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</si>
  <si>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</si>
  <si>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</si>
  <si>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</si>
  <si>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</si>
  <si>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</si>
  <si>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</si>
  <si>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</si>
  <si>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</si>
  <si>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</si>
  <si>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</si>
  <si>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</si>
  <si>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</si>
  <si>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</si>
  <si>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</si>
  <si>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</si>
  <si>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</si>
  <si>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</si>
  <si>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</si>
  <si>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</si>
  <si>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</si>
  <si>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</si>
  <si>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</si>
  <si>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</si>
  <si>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</si>
  <si>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</si>
  <si>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</si>
  <si>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</si>
  <si>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</si>
  <si>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</si>
  <si>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</si>
  <si>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</si>
  <si>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</si>
  <si>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</si>
  <si>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</si>
  <si>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</si>
  <si>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</si>
  <si>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</si>
  <si>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</si>
  <si>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</si>
  <si>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</si>
  <si>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</si>
  <si>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</si>
  <si>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</si>
  <si>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</si>
  <si>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</si>
  <si>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</si>
  <si>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</si>
  <si>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</si>
  <si>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</si>
  <si>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</si>
  <si>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</si>
  <si>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</si>
  <si>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</si>
  <si>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</si>
  <si>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</si>
  <si>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</si>
  <si>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</si>
  <si>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</si>
  <si>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</si>
  <si>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</si>
  <si>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</si>
  <si>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</si>
  <si>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</si>
  <si>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</si>
  <si>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</si>
  <si>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</si>
  <si>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</si>
  <si>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</si>
  <si>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</si>
  <si>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</si>
  <si>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</si>
  <si>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</si>
  <si>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</si>
  <si>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</si>
  <si>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</si>
  <si>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</si>
  <si>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</si>
  <si>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</si>
  <si>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</si>
  <si>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</si>
  <si>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</si>
  <si>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</si>
  <si>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</si>
  <si>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</si>
  <si>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</si>
  <si>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</si>
  <si>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</si>
  <si>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</si>
  <si>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</si>
  <si>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</si>
  <si>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</si>
  <si>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</si>
  <si>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</si>
  <si>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</si>
  <si>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</si>
  <si>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</si>
  <si>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</si>
  <si>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</si>
  <si>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</si>
  <si>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</si>
  <si>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</si>
  <si>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</si>
  <si>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</si>
  <si>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</si>
  <si>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</si>
  <si>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</si>
  <si>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</si>
  <si>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</si>
  <si>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</si>
  <si>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</si>
  <si>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</si>
  <si>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</si>
  <si>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</si>
  <si>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</si>
  <si>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</si>
  <si>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</si>
  <si>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</si>
  <si>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</si>
  <si>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</si>
  <si>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</si>
  <si>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</si>
  <si>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</si>
  <si>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</si>
  <si>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</si>
  <si>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</si>
  <si>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</si>
  <si>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</si>
  <si>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</si>
  <si>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</si>
  <si>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</si>
  <si>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</si>
  <si>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</si>
  <si>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</si>
  <si>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</si>
  <si>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</si>
  <si>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</si>
  <si>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</si>
  <si>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</si>
  <si>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</si>
  <si>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</si>
  <si>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</si>
  <si>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</si>
  <si>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</si>
  <si>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</si>
  <si>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</si>
  <si>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</si>
  <si>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</si>
  <si>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</si>
  <si>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</si>
  <si>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</si>
  <si>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</si>
  <si>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</si>
  <si>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</si>
  <si>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</si>
  <si>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</si>
  <si>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</si>
  <si>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</si>
  <si>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</si>
  <si>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</si>
  <si>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</si>
  <si>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</si>
  <si>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</si>
  <si>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</si>
  <si>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</si>
  <si>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</si>
  <si>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</si>
  <si>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</si>
  <si>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</si>
  <si>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</si>
  <si>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</si>
  <si>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</si>
  <si>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</si>
  <si>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</si>
  <si>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</si>
  <si>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</si>
  <si>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</si>
  <si>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</si>
  <si>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</si>
  <si>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</si>
  <si>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</si>
  <si>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</si>
  <si>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</si>
  <si>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</si>
  <si>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</si>
  <si>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</si>
  <si>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</si>
  <si>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</si>
  <si>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</si>
  <si>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</si>
  <si>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</si>
  <si>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</si>
  <si>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</si>
  <si>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</si>
  <si>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</si>
  <si>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</si>
  <si>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</si>
  <si>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</si>
  <si>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</si>
  <si>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</si>
  <si>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</si>
  <si>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</si>
  <si>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</si>
  <si>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</si>
  <si>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</si>
  <si>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</si>
  <si>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</si>
  <si>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</si>
  <si>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</si>
  <si>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</si>
  <si>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</si>
  <si>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</si>
  <si>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</si>
  <si>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</si>
  <si>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</si>
  <si>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</si>
  <si>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</si>
  <si>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</si>
  <si>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</si>
  <si>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</si>
  <si>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</si>
  <si>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</si>
  <si>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</si>
  <si>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</si>
  <si>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</si>
  <si>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</si>
  <si>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</si>
  <si>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</si>
  <si>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</si>
  <si>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</si>
  <si>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</si>
  <si>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</si>
  <si>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</si>
  <si>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</si>
  <si>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</si>
  <si>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</si>
  <si>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</si>
  <si>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</si>
  <si>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</si>
  <si>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</si>
  <si>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</si>
  <si>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</si>
  <si>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</si>
  <si>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</si>
  <si>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</si>
  <si>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</si>
  <si>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</si>
  <si>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</si>
  <si>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</si>
  <si>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</si>
  <si>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</si>
  <si>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</si>
  <si>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</si>
  <si>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</si>
  <si>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</si>
  <si>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</si>
  <si>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</si>
  <si>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</si>
  <si>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</si>
  <si>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</si>
  <si>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</si>
  <si>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</si>
  <si>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</si>
  <si>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</si>
  <si>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</si>
  <si>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</si>
  <si>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</si>
  <si>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</si>
  <si>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</si>
  <si>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</si>
  <si>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</si>
  <si>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</si>
  <si>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</si>
  <si>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</si>
  <si>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</si>
  <si>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</si>
  <si>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</si>
  <si>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</si>
  <si>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</si>
  <si>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</si>
  <si>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</si>
  <si>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</si>
  <si>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</si>
  <si>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</si>
  <si>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</si>
  <si>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</si>
  <si>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</si>
  <si>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</si>
  <si>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</si>
  <si>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</si>
  <si>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</si>
  <si>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</si>
  <si>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</si>
  <si>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</si>
  <si>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</si>
  <si>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</si>
  <si>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</si>
  <si>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</si>
  <si>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</si>
  <si>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</si>
  <si>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</si>
  <si>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</si>
  <si>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</si>
  <si>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</si>
  <si>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</si>
  <si>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</si>
  <si>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</si>
  <si>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</si>
  <si>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</si>
  <si>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</si>
  <si>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</si>
  <si>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</si>
  <si>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</si>
  <si>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</si>
  <si>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</si>
  <si>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</si>
  <si>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</si>
  <si>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</si>
  <si>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</si>
  <si>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</si>
  <si>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</si>
  <si>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</si>
  <si>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</si>
  <si>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</si>
  <si>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</si>
  <si>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</si>
  <si>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</si>
  <si>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</si>
  <si>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</si>
  <si>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</si>
  <si>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</si>
  <si>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</si>
  <si>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</si>
  <si>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</si>
  <si>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</si>
  <si>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</si>
  <si>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</si>
  <si>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</si>
  <si>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</si>
  <si>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</si>
  <si>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</si>
  <si>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</si>
  <si>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</si>
  <si>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</si>
  <si>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</si>
  <si>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</si>
  <si>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</si>
  <si>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</si>
  <si>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</si>
  <si>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</si>
  <si>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</si>
  <si>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</si>
  <si>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</si>
  <si>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</si>
  <si>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</si>
  <si>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</si>
  <si>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</si>
  <si>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</si>
  <si>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</si>
  <si>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</si>
  <si>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</si>
  <si>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</si>
  <si>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</si>
  <si>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</si>
  <si>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</si>
  <si>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</si>
  <si>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</si>
  <si>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</si>
  <si>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</si>
  <si>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</si>
  <si>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</si>
  <si>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</si>
  <si>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</si>
  <si>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</si>
  <si>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</si>
  <si>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</si>
  <si>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</si>
  <si>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</si>
  <si>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</si>
  <si>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</si>
  <si>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</si>
  <si>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</si>
  <si>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</si>
  <si>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</si>
  <si>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</si>
  <si>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</si>
  <si>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</si>
  <si>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</si>
  <si>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</si>
  <si>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</si>
  <si>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</si>
  <si>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</si>
  <si>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</si>
  <si>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</si>
  <si>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</si>
  <si>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</si>
  <si>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</si>
  <si>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</si>
  <si>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</si>
  <si>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</si>
  <si>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</si>
  <si>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</si>
  <si>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</si>
  <si>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</si>
  <si>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</si>
  <si>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</si>
  <si>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</si>
  <si>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</si>
  <si>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</si>
  <si>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</si>
  <si>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</si>
  <si>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</si>
  <si>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</si>
  <si>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</si>
  <si>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</si>
  <si>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</si>
  <si>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</si>
  <si>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</si>
  <si>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</si>
  <si>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</si>
  <si>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</si>
  <si>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</si>
  <si>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</si>
  <si>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</si>
  <si>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</si>
  <si>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</si>
  <si>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</si>
  <si>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</si>
  <si>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</si>
  <si>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</si>
  <si>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</si>
  <si>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</si>
  <si>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</si>
  <si>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</si>
  <si>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</si>
  <si>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</si>
  <si>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</si>
  <si>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</si>
  <si>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</si>
  <si>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</si>
  <si>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</si>
  <si>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</si>
  <si>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</si>
  <si>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</si>
  <si>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</si>
  <si>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</si>
  <si>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</si>
  <si>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</si>
  <si>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</si>
  <si>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</si>
  <si>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</si>
  <si>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</si>
  <si>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</si>
  <si>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</si>
  <si>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</si>
  <si>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</si>
  <si>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</si>
  <si>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</si>
  <si>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</si>
  <si>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</si>
  <si>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</si>
  <si>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</si>
  <si>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</si>
  <si>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</si>
  <si>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</si>
  <si>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</si>
  <si>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</si>
  <si>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</si>
  <si>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</si>
  <si>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</si>
  <si>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</si>
  <si>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</si>
  <si>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</si>
  <si>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</si>
  <si>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</si>
  <si>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</si>
  <si>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</si>
  <si>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</si>
  <si>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</si>
  <si>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</si>
  <si>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</si>
  <si>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</si>
  <si>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</si>
  <si>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</si>
  <si>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</si>
  <si>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</si>
  <si>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</si>
  <si>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</si>
  <si>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</si>
  <si>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</si>
  <si>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</si>
  <si>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</si>
  <si>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</si>
  <si>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</si>
  <si>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</si>
  <si>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</si>
  <si>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</si>
  <si>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</si>
  <si>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</si>
  <si>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</si>
  <si>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</si>
  <si>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</si>
  <si>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</si>
  <si>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</si>
  <si>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</si>
  <si>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</si>
  <si>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</si>
  <si>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</si>
  <si>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</si>
  <si>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</si>
  <si>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</si>
  <si>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</si>
  <si>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</si>
  <si>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</si>
  <si>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</si>
  <si>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</si>
  <si>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</si>
  <si>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</si>
  <si>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</si>
  <si>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</si>
  <si>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</si>
  <si>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</si>
  <si>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</si>
  <si>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</si>
  <si>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</si>
  <si>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</si>
  <si>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</si>
  <si>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</si>
  <si>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</si>
  <si>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</si>
  <si>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</si>
  <si>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</si>
  <si>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</si>
  <si>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</si>
  <si>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</si>
  <si>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</si>
  <si>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</si>
  <si>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</si>
  <si>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</si>
  <si>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</si>
  <si>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</si>
  <si>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</si>
  <si>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</si>
  <si>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</si>
  <si>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</si>
  <si>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</si>
  <si>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</si>
  <si>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</si>
  <si>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</si>
  <si>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</si>
  <si>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</si>
  <si>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</si>
  <si>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</si>
  <si>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</si>
  <si>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</si>
  <si>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</si>
  <si>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</si>
  <si>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</si>
  <si>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</si>
  <si>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</si>
  <si>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</si>
  <si>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</si>
  <si>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</si>
  <si>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</si>
  <si>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</si>
  <si>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</si>
  <si>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</si>
  <si>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</si>
  <si>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</si>
  <si>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</si>
  <si>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</si>
  <si>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</si>
  <si>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</si>
  <si>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</si>
  <si>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</si>
  <si>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</si>
  <si>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</si>
  <si>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</si>
  <si>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</si>
  <si>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</si>
  <si>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</si>
  <si>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</si>
  <si>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</si>
  <si>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</si>
  <si>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</si>
  <si>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</si>
  <si>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</si>
  <si>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</si>
  <si>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</si>
  <si>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</si>
  <si>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</si>
  <si>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</si>
  <si>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</si>
  <si>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</si>
  <si>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</si>
  <si>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</si>
  <si>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</si>
  <si>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</si>
  <si>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</si>
  <si>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</si>
  <si>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</si>
  <si>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</si>
  <si>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</si>
  <si>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</si>
  <si>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</si>
  <si>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</si>
  <si>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</si>
  <si>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</si>
  <si>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</si>
  <si>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</si>
  <si>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</si>
  <si>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</si>
  <si>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</si>
  <si>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</si>
  <si>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</si>
  <si>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</si>
  <si>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</si>
  <si>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</si>
  <si>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</si>
  <si>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</si>
  <si>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</si>
  <si>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</si>
  <si>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</si>
  <si>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</si>
  <si>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</si>
  <si>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</si>
  <si>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</si>
  <si>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</si>
  <si>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</si>
  <si>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</si>
  <si>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</si>
  <si>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</si>
  <si>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</si>
  <si>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</si>
  <si>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</si>
  <si>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</si>
  <si>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</si>
  <si>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</si>
  <si>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</si>
  <si>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</si>
  <si>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</si>
  <si>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</si>
  <si>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</si>
  <si>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</si>
  <si>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</si>
  <si>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</si>
  <si>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</si>
  <si>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</si>
  <si>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</si>
  <si>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</si>
  <si>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</si>
  <si>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</si>
  <si>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</si>
  <si>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</si>
  <si>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</si>
  <si>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</si>
  <si>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</si>
  <si>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</si>
  <si>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</si>
  <si>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</si>
  <si>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</si>
  <si>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</si>
  <si>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</si>
  <si>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</si>
  <si>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</si>
  <si>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</si>
  <si>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</si>
  <si>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</si>
  <si>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</si>
  <si>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</si>
  <si>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</si>
  <si>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</si>
  <si>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</si>
  <si>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</si>
  <si>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</si>
  <si>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</si>
  <si>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</si>
  <si>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</si>
  <si>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</si>
  <si>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</si>
  <si>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</si>
  <si>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</si>
  <si>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</si>
  <si>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</si>
  <si>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</si>
  <si>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</si>
  <si>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</si>
  <si>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</si>
  <si>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</si>
  <si>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</si>
  <si>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</si>
  <si>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</si>
  <si>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</si>
  <si>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</si>
  <si>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</si>
  <si>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</si>
  <si>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</si>
  <si>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</si>
  <si>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</si>
  <si>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</si>
  <si>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</si>
  <si>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</si>
  <si>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</si>
  <si>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</si>
  <si>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</si>
  <si>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</si>
  <si>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</si>
  <si>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</si>
  <si>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</si>
  <si>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</si>
  <si>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</si>
  <si>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</si>
  <si>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</si>
  <si>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</si>
  <si>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</si>
  <si>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</si>
  <si>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</si>
  <si>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</si>
  <si>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</si>
  <si>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</si>
  <si>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</si>
  <si>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</si>
  <si>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</si>
  <si>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</si>
  <si>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</si>
  <si>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</si>
  <si>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</si>
  <si>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</si>
  <si>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</si>
  <si>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</si>
  <si>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</si>
  <si>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</si>
  <si>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</si>
  <si>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</si>
  <si>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</si>
  <si>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</si>
  <si>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</si>
  <si>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</si>
  <si>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</si>
  <si>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</si>
  <si>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</si>
  <si>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</si>
  <si>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</si>
  <si>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</si>
  <si>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</si>
  <si>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</si>
  <si>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</si>
  <si>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</si>
  <si>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</si>
  <si>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</si>
  <si>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</si>
  <si>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</si>
  <si>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</si>
  <si>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</si>
  <si>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</si>
  <si>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</si>
  <si>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</si>
  <si>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</si>
  <si>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</si>
  <si>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</si>
  <si>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</si>
  <si>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</si>
  <si>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</si>
  <si>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</si>
  <si>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</si>
  <si>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</si>
  <si>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</si>
  <si>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</si>
  <si>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</si>
  <si>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</si>
  <si>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</si>
  <si>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</si>
  <si>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</si>
  <si>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</si>
  <si>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</si>
  <si>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</si>
  <si>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</si>
  <si>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</si>
  <si>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</si>
  <si>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</si>
  <si>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</si>
  <si>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</si>
  <si>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</si>
  <si>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</si>
  <si>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</si>
  <si>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</si>
  <si>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</si>
  <si>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</si>
  <si>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</si>
  <si>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</si>
  <si>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</si>
  <si>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</si>
  <si>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</si>
  <si>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</si>
  <si>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</si>
  <si>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</si>
  <si>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</si>
  <si>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</si>
  <si>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</si>
  <si>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</si>
  <si>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</si>
  <si>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</si>
  <si>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</si>
  <si>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</si>
  <si>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</si>
  <si>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</si>
  <si>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</si>
  <si>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</si>
  <si>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</si>
  <si>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</si>
  <si>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</si>
  <si>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</si>
  <si>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</si>
  <si>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</si>
  <si>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</si>
  <si>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</si>
  <si>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</si>
  <si>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</si>
  <si>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</si>
  <si>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</si>
  <si>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</si>
  <si>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</si>
  <si>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</si>
  <si>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</si>
  <si>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</si>
  <si>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</si>
  <si>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</si>
  <si>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</si>
  <si>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</si>
  <si>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</si>
  <si>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</si>
  <si>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</si>
  <si>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</si>
  <si>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</si>
  <si>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</si>
  <si>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</si>
  <si>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</si>
  <si>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</si>
  <si>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</si>
  <si>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</si>
  <si>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</si>
  <si>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</si>
  <si>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</si>
  <si>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</si>
  <si>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</si>
  <si>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</si>
  <si>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</si>
  <si>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</si>
  <si>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</si>
  <si>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</si>
  <si>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</si>
  <si>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</si>
  <si>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</si>
  <si>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</si>
  <si>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</si>
  <si>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</si>
  <si>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</si>
  <si>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</si>
  <si>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</si>
  <si>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</si>
  <si>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</si>
  <si>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</si>
  <si>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</si>
  <si>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</si>
  <si>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</si>
  <si>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</si>
  <si>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</si>
  <si>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</si>
  <si>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</si>
  <si>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</si>
  <si>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</si>
  <si>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</si>
  <si>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</si>
  <si>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</si>
  <si>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</si>
  <si>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</si>
  <si>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</si>
  <si>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</si>
  <si>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</si>
  <si>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</si>
  <si>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</si>
  <si>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</si>
  <si>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</si>
  <si>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</si>
  <si>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</si>
  <si>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</si>
  <si>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</si>
  <si>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</si>
  <si>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</si>
  <si>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</si>
  <si>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</si>
  <si>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</si>
  <si>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</si>
  <si>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</si>
  <si>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</si>
  <si>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</si>
  <si>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</si>
  <si>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</si>
  <si>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</si>
  <si>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</si>
  <si>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</si>
  <si>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</si>
  <si>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</si>
  <si>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</si>
  <si>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</si>
  <si>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</si>
  <si>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</si>
  <si>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</si>
  <si>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</si>
  <si>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</si>
  <si>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</si>
  <si>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</si>
  <si>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</si>
  <si>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</si>
  <si>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</si>
  <si>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</si>
  <si>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</si>
  <si>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</si>
  <si>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</si>
  <si>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</si>
  <si>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</si>
  <si>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</si>
  <si>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</si>
  <si>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</si>
  <si>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</si>
  <si>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</si>
  <si>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</si>
  <si>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</si>
  <si>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</si>
  <si>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</si>
  <si>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</si>
  <si>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</si>
  <si>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</si>
  <si>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</si>
  <si>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</si>
  <si>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</si>
  <si>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</si>
  <si>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</si>
  <si>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</si>
  <si>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</si>
  <si>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</si>
  <si>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</si>
  <si>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</si>
  <si>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</si>
  <si>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</si>
  <si>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</si>
  <si>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</si>
  <si>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</si>
  <si>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</si>
  <si>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</si>
  <si>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</si>
  <si>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</si>
  <si>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</si>
  <si>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</si>
  <si>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</si>
  <si>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</si>
  <si>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</si>
  <si>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</si>
  <si>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</si>
  <si>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</si>
  <si>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</si>
  <si>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</si>
  <si>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</si>
  <si>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</si>
  <si>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</si>
  <si>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</si>
  <si>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</si>
  <si>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</si>
  <si>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</si>
  <si>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</si>
  <si>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</si>
  <si>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</si>
  <si>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</si>
  <si>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</si>
  <si>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</si>
  <si>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</si>
  <si>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</si>
  <si>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</si>
  <si>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</si>
  <si>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</si>
  <si>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</si>
  <si>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</si>
  <si>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</si>
  <si>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</si>
  <si>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</si>
  <si>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</si>
  <si>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</si>
  <si>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</si>
  <si>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</si>
  <si>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</si>
  <si>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</si>
  <si>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</si>
  <si>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</si>
  <si>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</si>
  <si>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</si>
  <si>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</si>
  <si>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</si>
  <si>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</si>
  <si>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</si>
  <si>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</si>
  <si>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</si>
  <si>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</si>
  <si>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</si>
  <si>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</si>
  <si>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</si>
  <si>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</si>
  <si>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</si>
  <si>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</si>
  <si>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</si>
  <si>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</si>
  <si>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</si>
  <si>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</si>
  <si>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</si>
  <si>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</si>
  <si>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</si>
  <si>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</si>
  <si>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</si>
  <si>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</si>
  <si>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</si>
  <si>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</si>
  <si>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</si>
  <si>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</si>
  <si>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</si>
  <si>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</si>
  <si>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</si>
  <si>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</si>
  <si>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</si>
  <si>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</si>
  <si>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</si>
  <si>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</si>
  <si>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</si>
  <si>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</si>
  <si>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</si>
  <si>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</si>
  <si>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</si>
  <si>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</si>
  <si>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</si>
  <si>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</si>
  <si>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</si>
  <si>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</si>
  <si>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</si>
  <si>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</si>
  <si>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</si>
  <si>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</si>
  <si>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</si>
  <si>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</si>
  <si>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</si>
  <si>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</si>
  <si>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</si>
  <si>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</si>
  <si>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</si>
  <si>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</si>
  <si>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</si>
  <si>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</si>
  <si>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</si>
  <si>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</si>
  <si>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</si>
  <si>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</si>
  <si>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</si>
  <si>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</si>
  <si>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</si>
  <si>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</si>
  <si>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</si>
  <si>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</si>
  <si>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</si>
  <si>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</si>
  <si>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</si>
  <si>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</si>
  <si>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</si>
  <si>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</si>
  <si>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</si>
  <si>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</si>
  <si>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</si>
  <si>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</si>
  <si>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</si>
  <si>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</si>
  <si>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</si>
  <si>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</si>
  <si>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</si>
  <si>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</si>
  <si>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</si>
  <si>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</si>
  <si>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</si>
  <si>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</si>
  <si>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</si>
  <si>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</si>
  <si>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</si>
  <si>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</si>
  <si>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</si>
  <si>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</si>
  <si>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</si>
  <si>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</si>
  <si>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</si>
  <si>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</si>
  <si>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</si>
  <si>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</si>
  <si>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</si>
  <si>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</si>
  <si>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</si>
  <si>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</si>
  <si>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</si>
  <si>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</si>
  <si>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</si>
  <si>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</si>
  <si>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</si>
  <si>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</si>
  <si>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</si>
  <si>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</si>
  <si>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</si>
  <si>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</si>
  <si>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</si>
  <si>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</si>
  <si>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</si>
  <si>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</si>
  <si>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</si>
  <si>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</si>
  <si>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</si>
  <si>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</si>
  <si>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</si>
  <si>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</si>
  <si>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</si>
  <si>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</si>
  <si>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</si>
  <si>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</si>
  <si>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</si>
  <si>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</si>
  <si>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</si>
  <si>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</si>
  <si>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</si>
  <si>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</si>
  <si>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</si>
  <si>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</si>
  <si>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</si>
  <si>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</si>
  <si>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</si>
  <si>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</si>
  <si>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</si>
  <si>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</si>
  <si>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</si>
  <si>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</si>
  <si>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</si>
  <si>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</si>
  <si>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</si>
  <si>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</si>
  <si>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</si>
  <si>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</si>
  <si>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</si>
  <si>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</si>
  <si>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</si>
  <si>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</si>
  <si>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</si>
  <si>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</si>
  <si>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</si>
  <si>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</si>
  <si>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</si>
  <si>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</si>
  <si>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</si>
  <si>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</si>
  <si>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</si>
  <si>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</si>
  <si>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</si>
  <si>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</si>
  <si>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</si>
  <si>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</si>
  <si>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</si>
  <si>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</si>
  <si>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</si>
  <si>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</si>
  <si>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</si>
  <si>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</si>
  <si>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</si>
  <si>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</si>
  <si>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</si>
  <si>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</si>
  <si>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</si>
  <si>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</si>
  <si>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</si>
  <si>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</si>
  <si>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</si>
  <si>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</si>
  <si>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</si>
  <si>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</si>
  <si>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</si>
  <si>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</si>
  <si>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</si>
  <si>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</si>
  <si>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</si>
  <si>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</si>
  <si>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</si>
  <si>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</si>
  <si>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</si>
  <si>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</si>
  <si>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</si>
  <si>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</si>
  <si>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</si>
  <si>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</si>
  <si>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</si>
  <si>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</si>
  <si>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</si>
  <si>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</si>
  <si>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</si>
  <si>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</si>
  <si>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</si>
  <si>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</si>
  <si>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</si>
  <si>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</si>
  <si>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</si>
  <si>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</si>
  <si>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</si>
  <si>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</si>
  <si>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</si>
  <si>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</si>
  <si>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</si>
  <si>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</si>
  <si>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</si>
  <si>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</si>
  <si>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</si>
  <si>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</si>
  <si>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</si>
  <si>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</si>
  <si>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</si>
  <si>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</si>
  <si>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</si>
  <si>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</si>
  <si>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</si>
  <si>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</si>
  <si>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</si>
  <si>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</si>
  <si>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</si>
  <si>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</si>
  <si>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</si>
  <si>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</si>
  <si>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</si>
  <si>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</si>
  <si>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</si>
  <si>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</si>
  <si>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</si>
  <si>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</si>
  <si>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</si>
  <si>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</si>
  <si>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</si>
  <si>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</si>
  <si>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</si>
  <si>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</si>
  <si>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</si>
  <si>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</si>
  <si>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</si>
  <si>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</si>
  <si>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</si>
  <si>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</si>
  <si>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</si>
  <si>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</si>
  <si>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</si>
  <si>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</si>
  <si>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</si>
  <si>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</si>
  <si>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</si>
  <si>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</si>
  <si>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</si>
  <si>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</si>
  <si>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</si>
  <si>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</si>
  <si>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</si>
  <si>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</si>
  <si>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</si>
  <si>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</si>
  <si>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</si>
  <si>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</si>
  <si>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</si>
  <si>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</si>
  <si>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</si>
  <si>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</si>
  <si>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</si>
  <si>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</si>
  <si>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</si>
  <si>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</si>
  <si>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</si>
  <si>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</si>
  <si>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</si>
  <si>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</si>
  <si>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</si>
  <si>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</si>
  <si>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</si>
  <si>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</si>
  <si>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</si>
  <si>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</si>
  <si>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</si>
  <si>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</si>
  <si>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</si>
  <si>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</si>
  <si>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</si>
  <si>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</si>
  <si>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</si>
  <si>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</si>
  <si>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</si>
  <si>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</si>
  <si>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</si>
  <si>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</si>
  <si>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</si>
  <si>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</si>
  <si>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</si>
  <si>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</si>
  <si>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</si>
  <si>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</si>
  <si>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</si>
  <si>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</si>
  <si>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</si>
  <si>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</si>
  <si>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</si>
  <si>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</si>
  <si>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</si>
  <si>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</si>
  <si>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</si>
  <si>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</si>
  <si>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</si>
  <si>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</si>
  <si>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</si>
  <si>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</si>
  <si>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</si>
  <si>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</si>
  <si>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</si>
  <si>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</si>
  <si>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</si>
  <si>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</si>
  <si>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</si>
  <si>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</si>
  <si>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</si>
  <si>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</si>
  <si>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</si>
  <si>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</si>
  <si>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</si>
  <si>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</si>
  <si>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</si>
  <si>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</si>
  <si>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</si>
  <si>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</si>
  <si>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</si>
  <si>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</si>
  <si>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</si>
  <si>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</si>
  <si>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</si>
  <si>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</si>
  <si>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</si>
  <si>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</si>
  <si>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</si>
  <si>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</si>
  <si>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</si>
  <si>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</si>
  <si>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</si>
  <si>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</si>
  <si>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</si>
  <si>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</si>
  <si>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</si>
  <si>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</si>
  <si>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</si>
  <si>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</si>
  <si>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</si>
  <si>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</si>
  <si>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</si>
  <si>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</si>
  <si>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</si>
  <si>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</si>
  <si>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</si>
  <si>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</si>
  <si>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</si>
  <si>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</si>
  <si>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</si>
  <si>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</si>
  <si>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</si>
  <si>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</si>
  <si>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</si>
  <si>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</si>
  <si>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</si>
  <si>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</si>
  <si>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</si>
  <si>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</si>
  <si>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</si>
  <si>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</si>
  <si>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</si>
  <si>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</si>
  <si>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</si>
  <si>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</si>
  <si>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</si>
  <si>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</si>
  <si>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</si>
  <si>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</si>
  <si>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</si>
  <si>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</si>
  <si>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</si>
  <si>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</si>
  <si>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</si>
  <si>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</si>
  <si>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</si>
  <si>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</si>
  <si>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</si>
  <si>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</si>
  <si>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</si>
  <si>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</si>
  <si>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</si>
  <si>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</si>
  <si>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</si>
  <si>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</si>
  <si>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</si>
  <si>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</si>
  <si>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</si>
  <si>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</si>
  <si>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</si>
  <si>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</si>
  <si>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</si>
  <si>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</si>
  <si>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</si>
  <si>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</si>
  <si>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</si>
  <si>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</si>
  <si>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</si>
  <si>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</si>
  <si>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</si>
  <si>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</si>
  <si>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</si>
  <si>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</si>
  <si>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</si>
  <si>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</si>
  <si>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</si>
  <si>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</si>
  <si>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</si>
  <si>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</si>
  <si>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</si>
  <si>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</si>
  <si>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</si>
  <si>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</si>
  <si>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</si>
  <si>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</si>
  <si>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</si>
  <si>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</si>
  <si>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</si>
  <si>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</si>
  <si>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</si>
  <si>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</si>
  <si>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</si>
  <si>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</si>
  <si>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</si>
  <si>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</si>
  <si>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</si>
  <si>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</si>
  <si>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</si>
  <si>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</si>
  <si>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</si>
  <si>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</si>
  <si>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</si>
  <si>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</si>
  <si>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</si>
  <si>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</si>
  <si>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</si>
  <si>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</si>
  <si>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</si>
  <si>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</si>
  <si>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</si>
  <si>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</si>
  <si>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</si>
  <si>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</si>
  <si>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</si>
  <si>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</si>
  <si>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</si>
  <si>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</si>
  <si>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</si>
  <si>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</si>
  <si>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</si>
  <si>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</si>
  <si>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</si>
  <si>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</si>
  <si>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</si>
  <si>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</si>
  <si>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</si>
  <si>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</si>
  <si>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</si>
  <si>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</si>
  <si>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</si>
  <si>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</si>
  <si>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</si>
  <si>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</si>
  <si>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</si>
  <si>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</si>
  <si>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</si>
  <si>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</si>
  <si>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</si>
  <si>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</si>
  <si>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</si>
  <si>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</si>
  <si>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</si>
  <si>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</si>
  <si>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</si>
  <si>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</si>
  <si>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</si>
  <si>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</si>
  <si>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</si>
  <si>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</si>
  <si>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</si>
  <si>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</si>
  <si>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</si>
  <si>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</si>
  <si>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</si>
  <si>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</si>
  <si>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</si>
  <si>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</si>
  <si>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</si>
  <si>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</si>
  <si>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</si>
  <si>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</si>
  <si>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</si>
  <si>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</si>
  <si>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</si>
  <si>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</si>
  <si>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</si>
  <si>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</si>
  <si>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</si>
  <si>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</si>
  <si>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</si>
  <si>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</si>
  <si>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</si>
  <si>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</si>
  <si>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</si>
  <si>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</si>
  <si>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</si>
  <si>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</si>
  <si>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</si>
  <si>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</si>
  <si>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</si>
  <si>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</si>
  <si>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</si>
  <si>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</si>
  <si>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</si>
  <si>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</si>
  <si>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</si>
  <si>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</si>
  <si>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</si>
  <si>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</si>
  <si>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</si>
  <si>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</si>
  <si>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</si>
  <si>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</si>
  <si>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</si>
  <si>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</si>
  <si>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</si>
  <si>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</si>
  <si>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</si>
  <si>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</si>
  <si>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</si>
  <si>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</si>
  <si>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</si>
  <si>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</si>
  <si>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</si>
  <si>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</si>
  <si>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</si>
  <si>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</si>
  <si>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</si>
  <si>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</si>
  <si>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</si>
  <si>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</si>
  <si>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</si>
  <si>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</si>
  <si>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</si>
  <si>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</si>
  <si>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</si>
  <si>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</si>
  <si>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</si>
  <si>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</si>
  <si>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</si>
  <si>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</si>
  <si>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</si>
  <si>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</si>
  <si>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</si>
  <si>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</si>
  <si>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</si>
  <si>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</si>
  <si>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</si>
  <si>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</si>
  <si>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</si>
  <si>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</si>
  <si>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</si>
  <si>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</si>
  <si>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</si>
  <si>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</si>
  <si>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</si>
  <si>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</si>
  <si>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</si>
  <si>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</si>
  <si>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</si>
  <si>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</si>
  <si>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</si>
  <si>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</si>
  <si>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</si>
  <si>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</si>
  <si>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</si>
  <si>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</si>
  <si>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</si>
  <si>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</si>
  <si>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</si>
  <si>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</si>
  <si>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</si>
  <si>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</si>
  <si>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</si>
  <si>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</si>
  <si>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</si>
  <si>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</si>
  <si>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</si>
  <si>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</si>
  <si>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</si>
  <si>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</si>
  <si>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</si>
  <si>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</si>
  <si>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</si>
  <si>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</si>
  <si>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</si>
  <si>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</si>
  <si>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</si>
  <si>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</si>
  <si>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</si>
  <si>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</si>
  <si>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</si>
  <si>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</si>
  <si>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</si>
  <si>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</si>
  <si>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</si>
  <si>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</si>
  <si>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</si>
  <si>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</si>
  <si>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</si>
  <si>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</si>
  <si>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</si>
  <si>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</si>
  <si>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</si>
  <si>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</si>
  <si>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</si>
  <si>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</si>
  <si>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</si>
  <si>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</si>
  <si>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</si>
  <si>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</si>
  <si>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</si>
  <si>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</si>
  <si>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</si>
  <si>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</si>
  <si>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</si>
  <si>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</si>
  <si>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</si>
  <si>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</si>
  <si>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</si>
  <si>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</si>
  <si>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</si>
  <si>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</si>
  <si>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</si>
  <si>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</si>
  <si>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</si>
  <si>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</si>
  <si>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</si>
  <si>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</si>
  <si>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</si>
  <si>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</si>
  <si>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</si>
  <si>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</si>
  <si>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</si>
  <si>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</si>
  <si>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</si>
  <si>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</si>
  <si>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</si>
  <si>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</si>
  <si>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</si>
  <si>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</si>
  <si>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</si>
  <si>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</si>
  <si>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</si>
  <si>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</si>
  <si>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</si>
  <si>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</si>
  <si>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</si>
  <si>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</si>
  <si>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</si>
  <si>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</si>
  <si>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</si>
  <si>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</si>
  <si>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</si>
  <si>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</si>
  <si>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</si>
  <si>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</si>
  <si>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</si>
  <si>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</si>
  <si>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</si>
  <si>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</si>
  <si>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</si>
  <si>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</si>
  <si>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</si>
  <si>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</si>
  <si>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</si>
  <si>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</si>
  <si>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</si>
  <si>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</si>
  <si>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</si>
  <si>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</si>
  <si>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</si>
  <si>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</si>
  <si>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</si>
  <si>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</si>
  <si>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</si>
  <si>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</si>
  <si>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</si>
  <si>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</si>
  <si>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</si>
  <si>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</si>
  <si>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</si>
  <si>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</si>
  <si>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</si>
  <si>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</si>
  <si>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</si>
  <si>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</si>
  <si>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</si>
  <si>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</si>
  <si>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</si>
  <si>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</si>
  <si>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</si>
  <si>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</si>
  <si>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</si>
  <si>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</si>
  <si>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</si>
  <si>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</si>
  <si>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</si>
  <si>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</si>
  <si>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</si>
  <si>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</si>
  <si>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</si>
  <si>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</si>
  <si>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</si>
  <si>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</si>
  <si>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</si>
  <si>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</si>
  <si>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</si>
  <si>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</si>
  <si>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</si>
  <si>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</si>
  <si>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</si>
  <si>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</si>
  <si>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</si>
  <si>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</si>
  <si>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</si>
  <si>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</si>
  <si>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</si>
  <si>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</si>
  <si>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</si>
  <si>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</si>
  <si>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</si>
  <si>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</si>
  <si>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</si>
  <si>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</si>
  <si>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</si>
  <si>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</si>
  <si>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</si>
  <si>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</si>
  <si>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</si>
  <si>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</si>
  <si>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</si>
  <si>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</si>
  <si>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</si>
  <si>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</si>
  <si>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</si>
  <si>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</si>
  <si>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</si>
  <si>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</si>
  <si>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</si>
  <si>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</si>
  <si>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</si>
  <si>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</si>
  <si>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</si>
  <si>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</si>
  <si>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</si>
  <si>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</si>
  <si>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</si>
  <si>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</si>
  <si>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</si>
  <si>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</si>
  <si>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</si>
  <si>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</si>
  <si>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</si>
  <si>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</si>
  <si>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</si>
  <si>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</si>
  <si>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</si>
  <si>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</si>
  <si>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</si>
  <si>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</si>
  <si>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</si>
  <si>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</si>
  <si>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</si>
  <si>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</si>
  <si>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</si>
  <si>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</si>
  <si>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</si>
  <si>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</si>
  <si>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</si>
  <si>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</si>
  <si>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</si>
  <si>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</si>
  <si>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</si>
  <si>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</si>
  <si>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</si>
  <si>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</si>
  <si>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</si>
  <si>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</si>
  <si>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</si>
  <si>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</si>
  <si>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</si>
  <si>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</si>
  <si>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</si>
  <si>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</si>
  <si>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</si>
  <si>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</si>
  <si>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</si>
  <si>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</si>
  <si>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</si>
  <si>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</si>
  <si>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</si>
  <si>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</si>
  <si>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</si>
  <si>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</si>
  <si>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</si>
  <si>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</si>
  <si>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</si>
  <si>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</si>
  <si>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</si>
  <si>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</si>
  <si>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</si>
  <si>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</si>
  <si>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</si>
  <si>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</si>
  <si>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</si>
  <si>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</si>
  <si>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</si>
  <si>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</si>
  <si>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</si>
  <si>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</si>
  <si>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</si>
  <si>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</si>
  <si>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</si>
  <si>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</si>
  <si>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</si>
  <si>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</si>
  <si>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</si>
  <si>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</si>
  <si>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</si>
  <si>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</si>
  <si>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</si>
  <si>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</si>
  <si>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</si>
  <si>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</si>
  <si>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</si>
  <si>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</si>
  <si>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</si>
  <si>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</si>
  <si>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</si>
  <si>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</si>
  <si>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</si>
  <si>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</si>
  <si>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</si>
  <si>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</si>
  <si>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</si>
  <si>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</si>
  <si>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</si>
  <si>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</si>
  <si>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</si>
  <si>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</si>
  <si>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</si>
  <si>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</si>
  <si>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</si>
  <si>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</si>
  <si>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</si>
  <si>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</si>
  <si>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</si>
  <si>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</si>
  <si>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</si>
  <si>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</si>
  <si>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</si>
  <si>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</si>
  <si>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</si>
  <si>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</si>
  <si>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</si>
  <si>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</si>
  <si>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</si>
  <si>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</si>
  <si>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</si>
  <si>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</si>
  <si>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</si>
  <si>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</si>
  <si>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</si>
  <si>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</si>
  <si>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</si>
  <si>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</si>
  <si>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</si>
  <si>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</si>
  <si>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</si>
  <si>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</si>
  <si>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</si>
  <si>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</si>
  <si>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</si>
  <si>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</si>
  <si>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</si>
  <si>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</si>
  <si>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</si>
  <si>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</si>
  <si>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</si>
  <si>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</si>
  <si>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</si>
  <si>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</si>
  <si>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</si>
  <si>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</si>
  <si>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</si>
  <si>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</si>
  <si>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</si>
  <si>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</si>
  <si>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</si>
  <si>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</si>
  <si>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</si>
  <si>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</si>
  <si>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</si>
  <si>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</si>
  <si>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</si>
  <si>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</si>
  <si>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</si>
  <si>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</si>
  <si>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</si>
  <si>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</si>
  <si>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</si>
  <si>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</si>
  <si>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</si>
  <si>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</si>
  <si>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</si>
  <si>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</si>
  <si>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</si>
  <si>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</si>
  <si>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</si>
  <si>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</si>
  <si>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</si>
  <si>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</si>
  <si>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</si>
  <si>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</si>
  <si>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</si>
  <si>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</si>
  <si>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</si>
  <si>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</si>
  <si>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</si>
  <si>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</si>
  <si>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</si>
  <si>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</si>
  <si>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</si>
  <si>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</si>
  <si>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</si>
  <si>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</si>
  <si>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</si>
  <si>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</si>
  <si>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</si>
  <si>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</si>
  <si>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</si>
  <si>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</si>
  <si>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</si>
  <si>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</si>
  <si>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</si>
  <si>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</si>
  <si>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</si>
  <si>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</si>
  <si>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</si>
  <si>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</si>
  <si>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</si>
  <si>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</si>
  <si>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</si>
  <si>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</si>
  <si>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</si>
  <si>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</si>
  <si>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</si>
  <si>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</si>
  <si>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</si>
  <si>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</si>
  <si>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</si>
  <si>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</si>
  <si>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</si>
  <si>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</si>
  <si>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</si>
  <si>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</si>
  <si>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</si>
  <si>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</si>
  <si>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</si>
  <si>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</si>
  <si>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</si>
  <si>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</si>
  <si>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</si>
  <si>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</si>
  <si>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</si>
  <si>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</si>
  <si>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</si>
  <si>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</si>
  <si>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</si>
  <si>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</si>
  <si>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</si>
  <si>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</si>
  <si>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</si>
  <si>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</si>
  <si>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</si>
  <si>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</si>
  <si>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</si>
  <si>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</si>
  <si>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</si>
  <si>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</si>
  <si>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</si>
  <si>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</si>
  <si>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</si>
  <si>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</si>
  <si>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</si>
  <si>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</si>
  <si>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</si>
  <si>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</si>
  <si>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</si>
  <si>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</si>
  <si>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</si>
  <si>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</si>
  <si>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</si>
  <si>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</si>
  <si>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</si>
  <si>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</si>
  <si>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</si>
  <si>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</si>
  <si>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</si>
  <si>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</si>
  <si>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</si>
  <si>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</si>
  <si>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</si>
  <si>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</si>
  <si>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</si>
  <si>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</si>
  <si>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</si>
  <si>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</si>
  <si>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</si>
  <si>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</si>
  <si>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</si>
  <si>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</si>
  <si>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</si>
  <si>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</si>
  <si>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</si>
  <si>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</si>
  <si>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</si>
  <si>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</si>
  <si>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</si>
  <si>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</si>
  <si>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</si>
  <si>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</si>
  <si>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</si>
  <si>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</si>
  <si>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</si>
  <si>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</si>
  <si>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</si>
  <si>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</si>
  <si>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</si>
  <si>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</si>
  <si>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</si>
  <si>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</si>
  <si>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</si>
  <si>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</si>
  <si>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</si>
  <si>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</si>
  <si>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</si>
  <si>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</si>
  <si>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</si>
  <si>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</si>
  <si>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</si>
  <si>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</si>
  <si>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</si>
  <si>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</si>
  <si>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</si>
  <si>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</si>
  <si>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</si>
  <si>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</si>
  <si>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</si>
  <si>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</si>
  <si>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</si>
  <si>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</si>
  <si>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</si>
  <si>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</si>
  <si>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</si>
  <si>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</si>
  <si>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</si>
  <si>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</si>
  <si>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</si>
  <si>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</si>
  <si>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</si>
  <si>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</si>
  <si>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</si>
  <si>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</si>
  <si>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</si>
  <si>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</si>
  <si>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</si>
  <si>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</si>
  <si>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</si>
  <si>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</si>
  <si>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</si>
  <si>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</si>
  <si>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</si>
  <si>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</si>
  <si>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</si>
  <si>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</si>
  <si>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</si>
  <si>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</si>
  <si>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</si>
  <si>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</si>
  <si>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</si>
  <si>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</si>
  <si>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</si>
  <si>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</si>
  <si>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</si>
  <si>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</si>
  <si>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</si>
  <si>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</si>
  <si>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</si>
  <si>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</si>
  <si>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</si>
  <si>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</si>
  <si>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</si>
  <si>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</si>
  <si>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</si>
  <si>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</si>
  <si>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</si>
  <si>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</si>
  <si>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</si>
  <si>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</si>
  <si>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</si>
  <si>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</si>
  <si>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</si>
  <si>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</si>
  <si>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</si>
  <si>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</si>
  <si>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</si>
  <si>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</si>
  <si>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</si>
  <si>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</si>
  <si>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</si>
  <si>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</si>
  <si>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</si>
  <si>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</si>
  <si>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</si>
  <si>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</si>
  <si>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</si>
  <si>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</si>
  <si>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</si>
  <si>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</si>
  <si>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</si>
  <si>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</si>
  <si>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</si>
  <si>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</si>
  <si>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</si>
  <si>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</si>
  <si>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</si>
  <si>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</si>
  <si>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</si>
  <si>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</si>
  <si>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</si>
  <si>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</si>
  <si>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</si>
  <si>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</si>
  <si>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</si>
  <si>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</si>
  <si>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</si>
  <si>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</si>
  <si>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</si>
  <si>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</si>
  <si>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</si>
  <si>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</si>
  <si>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</si>
  <si>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</si>
  <si>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</si>
  <si>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</si>
  <si>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</si>
  <si>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</si>
  <si>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</si>
  <si>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</si>
  <si>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</si>
  <si>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</si>
  <si>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</si>
  <si>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</si>
  <si>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</si>
  <si>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</si>
  <si>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</si>
  <si>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</si>
  <si>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</si>
  <si>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</si>
  <si>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</si>
  <si>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</si>
  <si>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</si>
  <si>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</si>
  <si>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</si>
  <si>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</si>
  <si>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</si>
  <si>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</si>
  <si>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</si>
  <si>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</si>
  <si>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</si>
  <si>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</si>
  <si>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</si>
  <si>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</si>
  <si>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</si>
  <si>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</si>
  <si>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</si>
  <si>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</si>
  <si>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</si>
  <si>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</si>
  <si>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</si>
  <si>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</si>
  <si>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</si>
  <si>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</si>
  <si>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</si>
  <si>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</si>
  <si>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</si>
  <si>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</si>
  <si>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</si>
  <si>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</si>
  <si>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</si>
  <si>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</si>
  <si>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</si>
  <si>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</si>
  <si>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</si>
  <si>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</si>
  <si>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</si>
  <si>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</si>
  <si>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</si>
  <si>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</si>
  <si>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</si>
  <si>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</si>
  <si>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</si>
  <si>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</si>
  <si>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</si>
  <si>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</si>
  <si>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</si>
  <si>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</si>
  <si>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</si>
  <si>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</si>
  <si>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</si>
  <si>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</si>
  <si>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</si>
  <si>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</si>
  <si>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</si>
  <si>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</si>
  <si>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</si>
  <si>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</si>
  <si>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</si>
  <si>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</si>
  <si>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</si>
  <si>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</si>
  <si>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</si>
  <si>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</si>
  <si>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</si>
  <si>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</si>
  <si>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</si>
  <si>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</si>
  <si>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</si>
  <si>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</si>
  <si>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</si>
  <si>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</si>
  <si>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</si>
  <si>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</si>
  <si>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</si>
  <si>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</si>
  <si>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</si>
  <si>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</si>
  <si>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</si>
  <si>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</si>
  <si>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</si>
  <si>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</si>
  <si>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</si>
  <si>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</si>
  <si>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</si>
  <si>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</si>
  <si>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</si>
  <si>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</si>
  <si>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</si>
  <si>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</si>
  <si>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</si>
  <si>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</si>
  <si>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</si>
  <si>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</si>
  <si>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</si>
  <si>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</si>
  <si>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</si>
  <si>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</si>
  <si>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</si>
  <si>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</si>
  <si>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</si>
  <si>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</si>
  <si>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</si>
  <si>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</si>
  <si>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</si>
  <si>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</si>
  <si>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</si>
  <si>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</si>
  <si>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</si>
  <si>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</si>
  <si>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</si>
  <si>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</si>
  <si>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</si>
  <si>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</si>
  <si>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</si>
  <si>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</si>
  <si>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</si>
  <si>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</si>
  <si>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</si>
  <si>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</si>
  <si>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</si>
  <si>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</si>
  <si>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</si>
  <si>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</si>
  <si>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</si>
  <si>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</si>
  <si>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</si>
  <si>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</si>
  <si>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</si>
  <si>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</si>
  <si>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</si>
  <si>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</si>
  <si>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</si>
  <si>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</si>
  <si>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</si>
  <si>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</si>
  <si>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</si>
  <si>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</si>
  <si>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</si>
  <si>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</si>
  <si>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</si>
  <si>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</si>
  <si>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</si>
  <si>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</si>
  <si>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</si>
  <si>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</si>
  <si>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</si>
  <si>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</si>
  <si>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</si>
  <si>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</si>
  <si>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</si>
  <si>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</si>
  <si>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</si>
  <si>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</si>
  <si>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</si>
  <si>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</si>
  <si>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</si>
  <si>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</si>
  <si>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</si>
  <si>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</si>
  <si>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</si>
  <si>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</si>
  <si>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</si>
  <si>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</si>
  <si>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</si>
  <si>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</si>
  <si>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</si>
  <si>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</si>
  <si>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</si>
  <si>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</si>
  <si>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</si>
  <si>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</si>
  <si>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</si>
  <si>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</si>
  <si>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</si>
  <si>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</si>
  <si>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</si>
  <si>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</si>
  <si>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</si>
  <si>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</si>
  <si>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</si>
  <si>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</si>
  <si>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</si>
  <si>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</si>
  <si>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</si>
  <si>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</si>
  <si>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</si>
  <si>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</si>
  <si>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</si>
  <si>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</si>
  <si>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</si>
  <si>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</si>
  <si>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</si>
  <si>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</si>
  <si>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</si>
  <si>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</si>
  <si>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</si>
  <si>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</si>
  <si>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</si>
  <si>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</si>
  <si>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</si>
  <si>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</si>
  <si>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</si>
  <si>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</si>
  <si>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</si>
  <si>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</si>
  <si>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</si>
  <si>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</si>
  <si>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</si>
  <si>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</si>
  <si>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</si>
  <si>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</si>
  <si>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</si>
  <si>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</si>
  <si>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</si>
  <si>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</si>
  <si>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</si>
  <si>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</si>
  <si>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</si>
  <si>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</si>
  <si>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</si>
  <si>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</si>
  <si>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</si>
  <si>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</si>
  <si>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</si>
  <si>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</si>
  <si>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</si>
  <si>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</si>
  <si>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</si>
  <si>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</si>
  <si>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</si>
  <si>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</si>
  <si>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</si>
  <si>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</si>
  <si>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</si>
  <si>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</si>
  <si>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</si>
  <si>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</si>
  <si>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</si>
  <si>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</si>
  <si>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</si>
  <si>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</si>
  <si>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</si>
  <si>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</si>
  <si>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</si>
  <si>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</si>
  <si>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</si>
  <si>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</si>
  <si>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</si>
  <si>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</si>
  <si>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</si>
  <si>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</si>
  <si>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</si>
  <si>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</si>
  <si>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</si>
  <si>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</si>
  <si>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</si>
  <si>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</si>
  <si>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</si>
  <si>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</si>
  <si>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</si>
  <si>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</si>
  <si>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</si>
  <si>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</si>
  <si>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</si>
  <si>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</si>
  <si>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</si>
  <si>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</si>
  <si>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</si>
  <si>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</si>
  <si>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</si>
  <si>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</si>
  <si>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</si>
  <si>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</si>
  <si>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</si>
  <si>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</si>
  <si>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</si>
  <si>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</si>
  <si>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</si>
  <si>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</si>
  <si>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</si>
  <si>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</si>
  <si>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</si>
  <si>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</si>
  <si>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</si>
  <si>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</si>
  <si>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</si>
  <si>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</si>
  <si>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</si>
  <si>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</si>
  <si>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</si>
  <si>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</si>
  <si>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</si>
  <si>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</si>
  <si>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</si>
  <si>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</si>
  <si>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</si>
  <si>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</si>
  <si>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</si>
  <si>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</si>
  <si>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</si>
  <si>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</si>
  <si>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</si>
  <si>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</si>
  <si>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</si>
  <si>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</si>
  <si>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</si>
  <si>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</si>
  <si>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</si>
  <si>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</si>
  <si>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</si>
  <si>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</si>
  <si>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</si>
  <si>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</si>
  <si>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</si>
  <si>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</si>
  <si>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</si>
  <si>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</si>
  <si>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</si>
  <si>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</si>
  <si>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</si>
  <si>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</si>
  <si>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</si>
  <si>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</si>
  <si>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</si>
  <si>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</si>
  <si>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</si>
  <si>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</si>
  <si>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</si>
  <si>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</si>
  <si>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</si>
  <si>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</si>
  <si>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</si>
  <si>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</si>
  <si>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</si>
  <si>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</si>
  <si>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</si>
  <si>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</si>
  <si>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</si>
  <si>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</si>
  <si>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</si>
  <si>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</si>
  <si>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</si>
  <si>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</si>
  <si>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</si>
  <si>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</si>
  <si>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</si>
  <si>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</si>
  <si>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</si>
  <si>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</si>
  <si>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</si>
  <si>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</si>
  <si>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</si>
  <si>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</si>
  <si>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</si>
  <si>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</si>
  <si>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</si>
  <si>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</si>
  <si>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</si>
  <si>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</si>
  <si>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</si>
  <si>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</si>
  <si>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</si>
  <si>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</si>
  <si>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</si>
  <si>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</si>
  <si>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</si>
  <si>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</si>
  <si>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</si>
  <si>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</si>
  <si>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</si>
  <si>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</si>
  <si>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</si>
  <si>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</si>
  <si>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</si>
  <si>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</si>
  <si>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</si>
  <si>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</si>
  <si>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</si>
  <si>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</si>
  <si>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</si>
  <si>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</si>
  <si>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</si>
  <si>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</si>
  <si>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</si>
  <si>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</si>
  <si>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</si>
  <si>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</si>
  <si>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</si>
  <si>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</si>
  <si>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</si>
  <si>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</si>
  <si>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</si>
  <si>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</si>
  <si>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</si>
  <si>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</si>
  <si>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</si>
  <si>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</si>
  <si>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</si>
  <si>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</si>
  <si>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</si>
  <si>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</si>
  <si>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</si>
  <si>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</si>
  <si>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</si>
  <si>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</si>
  <si>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</si>
  <si>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</si>
  <si>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</si>
  <si>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</si>
  <si>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</si>
  <si>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</si>
  <si>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</si>
  <si>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</si>
  <si>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</si>
  <si>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</si>
  <si>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</si>
  <si>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</si>
  <si>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</si>
  <si>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</si>
  <si>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</si>
  <si>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</si>
  <si>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</si>
  <si>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</si>
  <si>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</si>
  <si>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</si>
  <si>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</si>
  <si>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</si>
  <si>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</si>
  <si>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</si>
  <si>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</si>
  <si>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</si>
  <si>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</si>
  <si>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</si>
  <si>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</si>
  <si>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</si>
  <si>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</si>
  <si>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</si>
  <si>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</si>
  <si>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</si>
  <si>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</si>
  <si>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</si>
  <si>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</si>
  <si>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</si>
  <si>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</si>
  <si>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</si>
  <si>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</si>
  <si>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</si>
  <si>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</si>
  <si>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</si>
  <si>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</si>
  <si>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</si>
  <si>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</si>
  <si>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</si>
  <si>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</si>
  <si>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</si>
  <si>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</si>
  <si>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</si>
  <si>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</si>
  <si>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</si>
  <si>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</si>
  <si>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</si>
  <si>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</si>
  <si>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</si>
  <si>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</si>
  <si>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</si>
  <si>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</si>
  <si>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</si>
  <si>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</si>
  <si>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</si>
  <si>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</si>
  <si>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</si>
  <si>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</si>
  <si>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</si>
  <si>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</si>
  <si>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</si>
  <si>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</si>
  <si>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</si>
  <si>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</si>
  <si>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</si>
  <si>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</si>
  <si>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</si>
  <si>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</si>
  <si>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</si>
  <si>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</si>
  <si>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</si>
  <si>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</si>
  <si>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</si>
  <si>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</si>
  <si>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</si>
  <si>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</si>
  <si>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</si>
  <si>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</si>
  <si>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</si>
  <si>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</si>
  <si>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</si>
  <si>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</si>
  <si>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</si>
  <si>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</si>
  <si>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</si>
  <si>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</si>
  <si>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</si>
  <si>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</si>
  <si>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</si>
  <si>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</si>
  <si>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</si>
  <si>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</si>
  <si>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</si>
  <si>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</si>
  <si>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</si>
  <si>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</si>
  <si>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</si>
  <si>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</si>
  <si>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</si>
  <si>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</si>
  <si>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</si>
  <si>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</si>
  <si>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</si>
  <si>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</si>
  <si>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</si>
  <si>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</si>
  <si>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</si>
  <si>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</si>
  <si>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</si>
  <si>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</si>
  <si>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</si>
  <si>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</si>
  <si>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</si>
  <si>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</si>
  <si>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</si>
  <si>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</si>
  <si>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</si>
  <si>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</si>
  <si>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</si>
  <si>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</si>
  <si>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</si>
  <si>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</si>
  <si>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</si>
  <si>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</si>
  <si>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</si>
  <si>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</si>
  <si>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</si>
  <si>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</si>
  <si>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</si>
  <si>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</si>
  <si>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</si>
  <si>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</si>
  <si>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</si>
  <si>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</si>
  <si>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</si>
  <si>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</si>
  <si>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</si>
  <si>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</si>
  <si>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</si>
  <si>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</si>
  <si>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</si>
  <si>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</si>
  <si>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</si>
  <si>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</si>
  <si>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</si>
  <si>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</si>
  <si>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</si>
  <si>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</si>
  <si>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</si>
  <si>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</si>
  <si>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</si>
  <si>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</si>
  <si>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</si>
  <si>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</si>
  <si>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</si>
  <si>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</si>
  <si>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</si>
  <si>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</si>
  <si>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</si>
  <si>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</si>
  <si>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</si>
  <si>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</si>
  <si>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</si>
  <si>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</si>
  <si>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</si>
  <si>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</si>
  <si>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</si>
  <si>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</si>
  <si>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</si>
  <si>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</si>
  <si>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</si>
  <si>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</si>
  <si>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</si>
  <si>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</si>
  <si>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</si>
  <si>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</si>
  <si>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</si>
  <si>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</si>
  <si>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</si>
  <si>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</si>
  <si>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</si>
  <si>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</si>
  <si>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</si>
  <si>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</si>
  <si>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</si>
  <si>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</si>
  <si>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</si>
  <si>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</si>
  <si>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</si>
  <si>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</si>
  <si>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</si>
  <si>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</si>
  <si>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</si>
  <si>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</si>
  <si>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</si>
  <si>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</si>
  <si>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</si>
  <si>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</si>
  <si>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</si>
  <si>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</si>
  <si>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</si>
  <si>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</si>
  <si>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</si>
  <si>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</si>
  <si>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</si>
  <si>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</si>
  <si>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</si>
  <si>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</si>
  <si>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</si>
  <si>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</si>
  <si>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</si>
  <si>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</si>
  <si>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</si>
  <si>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</si>
  <si>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</si>
  <si>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</si>
  <si>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</si>
  <si>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</si>
  <si>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</si>
  <si>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</si>
  <si>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</si>
  <si>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</si>
  <si>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</si>
  <si>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</si>
  <si>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</si>
  <si>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</si>
  <si>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</si>
  <si>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</si>
  <si>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</si>
  <si>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</si>
  <si>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</si>
  <si>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</si>
  <si>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</si>
  <si>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</si>
  <si>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</si>
  <si>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</si>
  <si>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</si>
  <si>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</si>
  <si>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</si>
  <si>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</si>
  <si>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</si>
  <si>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</si>
  <si>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</si>
  <si>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</si>
  <si>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</si>
  <si>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</si>
  <si>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</si>
  <si>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</si>
  <si>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</si>
  <si>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</si>
  <si>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</si>
  <si>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</si>
  <si>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</si>
  <si>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</si>
  <si>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</si>
  <si>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</si>
  <si>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</si>
  <si>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</si>
  <si>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</si>
  <si>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</si>
  <si>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</si>
  <si>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</si>
  <si>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</si>
  <si>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</si>
  <si>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</si>
  <si>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</si>
  <si>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</si>
  <si>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</si>
  <si>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</si>
  <si>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</si>
  <si>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</si>
  <si>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</si>
  <si>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</si>
  <si>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</si>
  <si>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</si>
  <si>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</si>
  <si>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</si>
  <si>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</si>
  <si>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</si>
  <si>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</si>
  <si>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</si>
  <si>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</si>
  <si>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</si>
  <si>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</si>
  <si>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</si>
  <si>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</si>
  <si>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</si>
  <si>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</si>
  <si>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</si>
  <si>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</si>
  <si>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</si>
  <si>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</si>
  <si>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</si>
  <si>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</si>
  <si>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</si>
  <si>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</si>
  <si>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</si>
  <si>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</si>
  <si>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</si>
  <si>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</si>
  <si>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</si>
  <si>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</si>
  <si>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</si>
  <si>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</si>
  <si>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</si>
  <si>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</si>
  <si>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</si>
  <si>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</si>
  <si>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</si>
  <si>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</si>
  <si>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</si>
  <si>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</si>
  <si>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</si>
  <si>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</si>
  <si>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</si>
  <si>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</si>
  <si>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</si>
  <si>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</si>
  <si>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</si>
  <si>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</si>
  <si>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</si>
  <si>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</si>
  <si>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</si>
  <si>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</si>
  <si>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</si>
  <si>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</si>
  <si>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</si>
  <si>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</si>
  <si>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</si>
  <si>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</si>
  <si>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</si>
  <si>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</si>
  <si>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</si>
  <si>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</si>
  <si>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</si>
  <si>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</si>
  <si>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</si>
  <si>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</si>
  <si>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</si>
  <si>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</si>
  <si>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</si>
  <si>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</si>
  <si>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</si>
  <si>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</si>
  <si>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</si>
  <si>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</si>
  <si>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</si>
  <si>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</si>
  <si>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</si>
  <si>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</si>
  <si>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</si>
  <si>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</si>
  <si>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</si>
  <si>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</si>
  <si>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</si>
  <si>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</si>
  <si>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</si>
  <si>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</si>
  <si>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</si>
  <si>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</si>
  <si>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</si>
  <si>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</si>
  <si>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</si>
  <si>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</si>
  <si>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</si>
  <si>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</si>
  <si>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</si>
  <si>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</si>
  <si>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</si>
  <si>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</si>
  <si>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</si>
  <si>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</si>
  <si>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</si>
  <si>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</si>
  <si>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</si>
  <si>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</si>
  <si>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</si>
  <si>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</si>
  <si>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</si>
  <si>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</si>
  <si>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</si>
  <si>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</si>
  <si>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</si>
  <si>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</si>
  <si>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</si>
  <si>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</si>
  <si>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</si>
  <si>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</si>
  <si>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</si>
  <si>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</si>
  <si>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</si>
  <si>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</si>
  <si>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</si>
  <si>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</si>
  <si>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</si>
  <si>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</si>
  <si>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</si>
  <si>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</si>
  <si>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</si>
  <si>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</si>
  <si>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</si>
  <si>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</si>
  <si>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</si>
  <si>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</si>
  <si>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</si>
  <si>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</si>
  <si>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</si>
  <si>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</si>
  <si>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</si>
  <si>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</si>
  <si>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</si>
  <si>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</si>
  <si>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</si>
  <si>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</si>
  <si>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</si>
  <si>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</si>
  <si>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</si>
  <si>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</si>
  <si>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</si>
  <si>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</si>
  <si>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</si>
  <si>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</si>
  <si>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</si>
  <si>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</si>
  <si>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</si>
  <si>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</si>
  <si>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</si>
  <si>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</si>
  <si>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</si>
  <si>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</si>
  <si>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</si>
  <si>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</si>
  <si>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</si>
  <si>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</si>
  <si>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</si>
  <si>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</si>
  <si>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</si>
  <si>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</si>
  <si>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</si>
  <si>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</si>
  <si>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</si>
  <si>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</si>
  <si>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</si>
  <si>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</si>
  <si>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</si>
  <si>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</si>
  <si>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</si>
  <si>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</si>
  <si>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</si>
  <si>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</si>
  <si>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</si>
  <si>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</si>
  <si>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</si>
  <si>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</si>
  <si>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</si>
  <si>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</si>
  <si>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</si>
  <si>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</si>
  <si>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</si>
  <si>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</si>
  <si>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</si>
  <si>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</si>
  <si>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</si>
  <si>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</si>
  <si>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</si>
  <si>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</si>
  <si>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</si>
  <si>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</si>
  <si>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</si>
  <si>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</si>
  <si>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</si>
  <si>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</si>
  <si>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</si>
  <si>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</si>
  <si>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</si>
  <si>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</si>
  <si>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</si>
  <si>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</si>
  <si>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</si>
  <si>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</si>
  <si>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</si>
  <si>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</si>
  <si>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</si>
  <si>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</si>
  <si>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</si>
  <si>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</si>
  <si>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</si>
  <si>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</si>
  <si>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</si>
  <si>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</si>
  <si>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</si>
  <si>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</si>
  <si>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</si>
  <si>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</si>
  <si>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</si>
  <si>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</si>
  <si>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</si>
  <si>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</si>
  <si>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</si>
  <si>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</si>
  <si>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</si>
  <si>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</si>
  <si>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</si>
  <si>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</si>
  <si>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</si>
  <si>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</si>
  <si>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</si>
  <si>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</si>
  <si>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</si>
  <si>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</si>
  <si>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</si>
  <si>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</si>
  <si>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</si>
  <si>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</si>
  <si>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</si>
  <si>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</si>
  <si>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</si>
  <si>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</si>
  <si>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</si>
  <si>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</si>
  <si>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</si>
  <si>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</si>
  <si>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</si>
  <si>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</si>
  <si>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</si>
  <si>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</si>
  <si>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</si>
  <si>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</si>
  <si>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</si>
  <si>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</si>
  <si>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</si>
  <si>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</si>
  <si>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</si>
  <si>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</si>
  <si>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</si>
  <si>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</si>
  <si>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</si>
  <si>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</si>
  <si>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</si>
  <si>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</si>
  <si>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</si>
  <si>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</si>
  <si>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</si>
  <si>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</si>
  <si>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</si>
  <si>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</si>
  <si>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</si>
  <si>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</si>
  <si>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</si>
  <si>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</si>
  <si>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</si>
  <si>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</si>
  <si>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</si>
  <si>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</si>
  <si>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</si>
  <si>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</si>
  <si>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</si>
  <si>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</si>
  <si>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</si>
  <si>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</si>
  <si>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</si>
  <si>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</si>
  <si>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</si>
  <si>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</si>
  <si>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</si>
  <si>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</si>
  <si>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</si>
  <si>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</si>
  <si>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</si>
  <si>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</si>
  <si>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</si>
  <si>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</si>
  <si>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</si>
  <si>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</si>
  <si>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</si>
  <si>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</si>
  <si>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</si>
  <si>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</si>
  <si>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</si>
  <si>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</si>
  <si>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</si>
  <si>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</si>
  <si>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</si>
  <si>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</si>
  <si>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</si>
  <si>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</si>
  <si>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</si>
  <si>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</si>
  <si>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</si>
  <si>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</si>
  <si>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</si>
  <si>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</si>
  <si>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</si>
  <si>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</si>
  <si>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</si>
  <si>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</si>
  <si>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</si>
  <si>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</si>
  <si>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</si>
  <si>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</si>
  <si>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</si>
  <si>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</si>
  <si>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</si>
  <si>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</si>
  <si>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</si>
  <si>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</si>
  <si>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</si>
  <si>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</si>
  <si>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</si>
  <si>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</si>
  <si>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</si>
  <si>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</si>
  <si>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</si>
  <si>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</si>
  <si>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</si>
  <si>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</si>
  <si>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</si>
  <si>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</si>
  <si>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</si>
  <si>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</si>
  <si>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</si>
  <si>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</si>
  <si>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</si>
  <si>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</si>
  <si>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</si>
  <si>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</si>
  <si>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</si>
  <si>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</si>
  <si>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</si>
  <si>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</si>
  <si>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</si>
  <si>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</si>
  <si>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</si>
  <si>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</si>
  <si>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</si>
  <si>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</si>
  <si>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</si>
  <si>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</si>
  <si>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</si>
  <si>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</si>
  <si>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</si>
  <si>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</si>
  <si>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</si>
  <si>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</si>
  <si>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</si>
  <si>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</si>
  <si>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</si>
  <si>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</si>
  <si>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</si>
  <si>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</si>
  <si>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</si>
  <si>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</si>
  <si>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</si>
  <si>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</si>
  <si>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</si>
  <si>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</si>
  <si>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</si>
  <si>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</si>
  <si>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</si>
  <si>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</si>
  <si>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</si>
  <si>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</si>
  <si>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</si>
  <si>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</si>
  <si>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</si>
  <si>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</si>
  <si>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</si>
  <si>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</si>
  <si>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</si>
  <si>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</si>
  <si>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</si>
  <si>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</si>
  <si>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</si>
  <si>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</si>
  <si>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</si>
  <si>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</si>
  <si>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</si>
  <si>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</si>
  <si>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</si>
  <si>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</si>
  <si>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</si>
  <si>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</si>
  <si>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</si>
  <si>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</si>
  <si>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</si>
  <si>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</si>
  <si>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</si>
  <si>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</si>
  <si>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</si>
  <si>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</si>
  <si>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</si>
  <si>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</si>
  <si>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</si>
  <si>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</si>
  <si>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</si>
  <si>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</si>
  <si>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</si>
  <si>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</si>
  <si>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</si>
  <si>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</si>
  <si>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</si>
  <si>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</si>
  <si>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</si>
  <si>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</si>
  <si>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</si>
  <si>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</si>
  <si>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</si>
  <si>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</si>
  <si>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</si>
  <si>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</si>
  <si>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</si>
  <si>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</si>
  <si>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</si>
  <si>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</si>
  <si>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</si>
  <si>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</si>
  <si>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</si>
  <si>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</si>
  <si>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</si>
  <si>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</si>
  <si>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</si>
  <si>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</si>
  <si>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</si>
  <si>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</si>
  <si>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</si>
  <si>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</si>
  <si>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</si>
  <si>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</si>
  <si>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</si>
  <si>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</si>
  <si>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</si>
  <si>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</si>
  <si>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</si>
  <si>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</si>
  <si>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</si>
  <si>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</si>
  <si>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</si>
  <si>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</si>
  <si>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</si>
  <si>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</si>
  <si>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</si>
  <si>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</si>
  <si>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</si>
  <si>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</si>
  <si>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</si>
  <si>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</si>
  <si>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</si>
  <si>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</si>
  <si>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</si>
  <si>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</si>
  <si>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</si>
  <si>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</si>
  <si>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</si>
  <si>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</si>
  <si>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</si>
  <si>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</si>
  <si>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</si>
  <si>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</si>
  <si>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</si>
  <si>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</si>
  <si>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</si>
  <si>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</si>
  <si>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</si>
  <si>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</si>
  <si>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</si>
  <si>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</si>
  <si>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</si>
  <si>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</si>
  <si>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</si>
  <si>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</si>
  <si>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</si>
  <si>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</si>
  <si>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</si>
  <si>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</si>
  <si>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</si>
  <si>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</si>
  <si>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</si>
  <si>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</si>
  <si>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</si>
  <si>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</si>
  <si>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</si>
  <si>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</si>
  <si>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</si>
  <si>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</si>
  <si>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</si>
  <si>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</si>
  <si>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</si>
  <si>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</si>
  <si>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</si>
  <si>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</si>
  <si>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</si>
  <si>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</si>
  <si>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</si>
  <si>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</si>
  <si>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</si>
  <si>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</si>
  <si>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</si>
  <si>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</si>
  <si>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</si>
  <si>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</si>
  <si>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</si>
  <si>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</si>
  <si>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</si>
  <si>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</si>
  <si>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</si>
  <si>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</si>
  <si>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</si>
  <si>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</si>
  <si>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</si>
  <si>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</si>
  <si>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</si>
  <si>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</si>
  <si>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</si>
  <si>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</si>
  <si>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</si>
  <si>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</si>
  <si>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</si>
  <si>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</si>
  <si>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</si>
  <si>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</si>
  <si>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</si>
  <si>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</si>
  <si>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</si>
  <si>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</si>
  <si>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</si>
  <si>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</si>
  <si>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</si>
  <si>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</si>
  <si>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</si>
  <si>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</si>
  <si>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</si>
  <si>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</si>
  <si>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</si>
  <si>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</si>
  <si>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</si>
  <si>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</si>
  <si>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</si>
  <si>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</si>
  <si>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</si>
  <si>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</si>
  <si>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</si>
  <si>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</si>
  <si>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</si>
  <si>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</si>
  <si>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</si>
  <si>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</si>
  <si>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</si>
  <si>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</si>
  <si>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</si>
  <si>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</si>
  <si>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</si>
  <si>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</si>
  <si>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</si>
  <si>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</si>
  <si>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</si>
  <si>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</si>
  <si>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</si>
  <si>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</si>
  <si>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</si>
  <si>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</si>
  <si>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</si>
  <si>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</si>
  <si>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</si>
  <si>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</si>
  <si>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</si>
  <si>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</si>
  <si>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</si>
  <si>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</si>
  <si>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</si>
  <si>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</si>
  <si>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</si>
  <si>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</si>
  <si>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</si>
  <si>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</si>
  <si>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</si>
  <si>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</si>
  <si>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</si>
  <si>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</si>
  <si>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</si>
  <si>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</si>
  <si>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</si>
  <si>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</si>
  <si>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</si>
  <si>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</si>
  <si>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</si>
  <si>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</si>
  <si>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</si>
  <si>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</si>
  <si>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</si>
  <si>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</si>
  <si>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</si>
  <si>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</si>
  <si>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</si>
  <si>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</si>
  <si>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</si>
  <si>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</si>
  <si>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</si>
  <si>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</si>
  <si>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</si>
  <si>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</si>
  <si>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</si>
  <si>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</si>
  <si>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</si>
  <si>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</si>
  <si>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</si>
  <si>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</si>
  <si>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</si>
  <si>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</si>
  <si>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</si>
  <si>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</si>
  <si>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</si>
  <si>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</si>
  <si>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</si>
  <si>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</si>
  <si>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</si>
  <si>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</si>
  <si>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</si>
  <si>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</si>
  <si>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</si>
  <si>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</si>
  <si>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</si>
  <si>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</si>
  <si>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</si>
  <si>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</si>
  <si>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</si>
  <si>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</si>
  <si>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</si>
  <si>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</si>
  <si>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</si>
  <si>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</si>
  <si>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</si>
  <si>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</si>
  <si>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</si>
  <si>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</si>
  <si>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</si>
  <si>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</si>
  <si>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</si>
  <si>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</si>
  <si>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</si>
  <si>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</si>
  <si>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</si>
  <si>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</si>
  <si>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</si>
  <si>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</si>
  <si>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</si>
  <si>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</si>
  <si>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</si>
  <si>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</si>
  <si>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</si>
  <si>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</si>
  <si>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</si>
  <si>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</si>
  <si>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</si>
  <si>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</si>
  <si>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</si>
  <si>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</si>
  <si>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</si>
  <si>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</si>
  <si>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</si>
  <si>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</si>
  <si>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</si>
  <si>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</si>
  <si>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</si>
  <si>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</si>
  <si>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</si>
  <si>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</si>
  <si>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</si>
  <si>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</si>
  <si>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</si>
  <si>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</si>
  <si>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</si>
  <si>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</si>
  <si>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</si>
  <si>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</si>
  <si>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</si>
  <si>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</si>
  <si>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</si>
  <si>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</si>
  <si>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</si>
  <si>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</si>
  <si>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</si>
  <si>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</si>
  <si>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</si>
  <si>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</si>
  <si>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</si>
  <si>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</si>
  <si>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</si>
  <si>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</si>
  <si>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</si>
  <si>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</si>
  <si>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</si>
  <si>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</si>
  <si>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</si>
  <si>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</si>
  <si>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</si>
  <si>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</si>
  <si>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</si>
  <si>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</si>
  <si>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</si>
  <si>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</si>
  <si>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</si>
  <si>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</si>
  <si>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</si>
  <si>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</si>
  <si>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</si>
  <si>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</si>
  <si>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</si>
  <si>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</si>
  <si>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</si>
  <si>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</si>
  <si>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</si>
  <si>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</si>
  <si>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</si>
  <si>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</si>
  <si>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</si>
  <si>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</si>
  <si>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</si>
  <si>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</si>
  <si>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</si>
  <si>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</si>
  <si>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</si>
  <si>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</si>
  <si>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</si>
  <si>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</si>
  <si>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</si>
  <si>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</si>
  <si>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</si>
  <si>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</si>
  <si>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</si>
  <si>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</si>
  <si>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</si>
  <si>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</si>
  <si>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</si>
  <si>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</si>
  <si>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</si>
  <si>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</si>
  <si>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</si>
  <si>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</si>
  <si>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</si>
  <si>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</si>
  <si>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</si>
  <si>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</si>
  <si>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</si>
  <si>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</si>
  <si>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</si>
  <si>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</si>
  <si>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</si>
  <si>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</si>
  <si>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</si>
  <si>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</si>
  <si>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</si>
  <si>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</si>
  <si>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</si>
  <si>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</si>
  <si>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</si>
  <si>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</si>
  <si>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</si>
  <si>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</si>
  <si>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</si>
  <si>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</si>
  <si>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</si>
  <si>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</si>
  <si>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</si>
  <si>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</si>
  <si>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</si>
  <si>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</si>
  <si>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</si>
  <si>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</si>
  <si>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</si>
  <si>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</si>
  <si>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</si>
  <si>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</si>
  <si>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</si>
  <si>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</si>
  <si>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</si>
  <si>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</si>
  <si>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</si>
  <si>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</si>
  <si>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</si>
  <si>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</si>
  <si>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</si>
  <si>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</si>
  <si>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</si>
  <si>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</si>
  <si>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</si>
  <si>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</si>
  <si>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</si>
  <si>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</si>
  <si>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</si>
  <si>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</si>
  <si>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</si>
  <si>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</si>
  <si>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</si>
  <si>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</si>
  <si>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</si>
  <si>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</si>
  <si>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</si>
  <si>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</si>
  <si>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</si>
  <si>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</si>
  <si>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</si>
  <si>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</si>
  <si>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</si>
  <si>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</si>
  <si>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</si>
  <si>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</si>
  <si>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</si>
  <si>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</si>
  <si>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</si>
  <si>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</si>
  <si>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</si>
  <si>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</si>
  <si>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</si>
  <si>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</si>
  <si>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</si>
  <si>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</si>
  <si>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</si>
  <si>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</si>
  <si>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</si>
  <si>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</si>
  <si>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</si>
  <si>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</si>
  <si>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</si>
  <si>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</si>
  <si>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</si>
  <si>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</si>
  <si>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</si>
  <si>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</si>
  <si>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</si>
  <si>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</si>
  <si>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</si>
  <si>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</si>
  <si>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</si>
  <si>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</si>
  <si>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</si>
  <si>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</si>
  <si>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</si>
  <si>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</si>
  <si>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</si>
  <si>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</si>
  <si>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</si>
  <si>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</si>
  <si>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</si>
  <si>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</si>
  <si>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</si>
  <si>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</si>
  <si>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</si>
  <si>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</si>
  <si>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</si>
  <si>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</si>
  <si>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</si>
  <si>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</si>
  <si>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</si>
  <si>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</si>
  <si>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</si>
  <si>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</si>
  <si>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</si>
  <si>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</si>
  <si>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</si>
  <si>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</si>
  <si>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</si>
  <si>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</si>
  <si>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</si>
  <si>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</si>
  <si>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</si>
  <si>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</si>
  <si>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</si>
  <si>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</si>
  <si>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</si>
  <si>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</si>
  <si>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</si>
  <si>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</si>
  <si>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</si>
  <si>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</si>
  <si>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</si>
  <si>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</si>
  <si>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</si>
  <si>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</si>
  <si>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</si>
  <si>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</si>
  <si>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</si>
  <si>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</si>
  <si>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</si>
  <si>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</si>
  <si>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</si>
  <si>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</si>
  <si>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</si>
  <si>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</si>
  <si>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</si>
  <si>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</si>
  <si>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</si>
  <si>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</si>
  <si>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</si>
  <si>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</si>
  <si>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</si>
  <si>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</si>
  <si>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</si>
  <si>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</si>
  <si>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</si>
  <si>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</si>
  <si>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</si>
  <si>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</si>
  <si>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</si>
  <si>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</si>
  <si>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</si>
  <si>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</si>
  <si>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</si>
  <si>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</si>
  <si>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</si>
  <si>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</si>
  <si>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</si>
  <si>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</si>
  <si>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</si>
  <si>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</si>
  <si>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</si>
  <si>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</si>
  <si>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</si>
  <si>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</si>
  <si>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</si>
  <si>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</si>
  <si>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</si>
  <si>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</si>
  <si>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</si>
  <si>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</si>
  <si>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</si>
  <si>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</si>
  <si>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</si>
  <si>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</si>
  <si>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</si>
  <si>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</si>
  <si>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</si>
  <si>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</si>
  <si>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</si>
  <si>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</si>
  <si>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</si>
  <si>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</si>
  <si>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</si>
  <si>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</si>
  <si>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</si>
  <si>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</si>
  <si>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</si>
  <si>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</si>
  <si>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</si>
  <si>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</si>
  <si>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</si>
  <si>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</si>
  <si>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</si>
  <si>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</si>
  <si>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</si>
  <si>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</si>
  <si>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</si>
  <si>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</si>
  <si>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</si>
  <si>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</si>
  <si>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</si>
  <si>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</si>
  <si>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</si>
  <si>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</si>
  <si>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</si>
  <si>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</si>
  <si>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</si>
  <si>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</si>
  <si>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</si>
  <si>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</si>
  <si>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</si>
  <si>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</si>
  <si>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</si>
  <si>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</si>
  <si>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</si>
  <si>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</si>
  <si>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</si>
  <si>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</si>
  <si>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</si>
  <si>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</si>
  <si>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</si>
  <si>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</si>
  <si>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</si>
  <si>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</si>
  <si>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</si>
  <si>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</si>
  <si>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</si>
  <si>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</si>
  <si>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</si>
  <si>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</si>
  <si>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</si>
  <si>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</si>
  <si>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</si>
  <si>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</si>
  <si>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</si>
  <si>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</si>
  <si>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</si>
  <si>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</si>
  <si>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</si>
  <si>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</si>
  <si>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</si>
  <si>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</si>
  <si>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</si>
  <si>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</si>
  <si>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</si>
  <si>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</si>
  <si>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</si>
  <si>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</si>
  <si>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</si>
  <si>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</si>
  <si>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</si>
  <si>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</si>
  <si>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</si>
  <si>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</si>
  <si>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</si>
  <si>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</si>
  <si>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</si>
  <si>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</si>
  <si>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</si>
  <si>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</si>
  <si>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</si>
  <si>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</si>
  <si>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</si>
  <si>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</si>
  <si>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</si>
  <si>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</si>
  <si>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</si>
  <si>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</si>
  <si>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</si>
  <si>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</si>
  <si>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</si>
  <si>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</si>
  <si>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</si>
  <si>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</si>
  <si>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</si>
  <si>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</si>
  <si>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</si>
  <si>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</si>
  <si>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</si>
  <si>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</si>
  <si>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</si>
  <si>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</si>
  <si>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</si>
  <si>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</si>
  <si>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</si>
  <si>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</si>
  <si>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</si>
  <si>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</si>
  <si>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</si>
  <si>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</si>
  <si>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</si>
  <si>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</si>
  <si>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</si>
  <si>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</si>
  <si>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</si>
  <si>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</si>
  <si>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</si>
  <si>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</si>
  <si>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</si>
  <si>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</si>
  <si>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</si>
  <si>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</si>
  <si>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</si>
  <si>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</si>
  <si>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</si>
  <si>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</si>
  <si>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</si>
  <si>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</si>
  <si>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</si>
  <si>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</si>
  <si>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</si>
  <si>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</si>
  <si>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</si>
  <si>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</si>
  <si>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</si>
  <si>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</si>
  <si>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</si>
  <si>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</si>
  <si>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</si>
  <si>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</si>
  <si>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</si>
  <si>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</si>
  <si>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</si>
  <si>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</si>
  <si>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</si>
  <si>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</si>
  <si>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</si>
  <si>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</si>
  <si>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</si>
  <si>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</si>
  <si>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</si>
  <si>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</si>
  <si>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</si>
  <si>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</si>
  <si>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</si>
  <si>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</si>
  <si>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</si>
  <si>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</si>
  <si>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</si>
  <si>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</si>
  <si>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</si>
  <si>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</si>
  <si>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</si>
  <si>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</si>
  <si>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</si>
  <si>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</si>
  <si>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</si>
  <si>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</si>
  <si>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</si>
  <si>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</si>
  <si>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</si>
  <si>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</si>
  <si>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</si>
  <si>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</si>
  <si>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</si>
  <si>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</si>
  <si>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</si>
  <si>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</si>
  <si>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</si>
  <si>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</si>
  <si>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</si>
  <si>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</si>
  <si>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</si>
  <si>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</si>
  <si>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</si>
  <si>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</si>
  <si>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</si>
  <si>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</si>
  <si>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</si>
  <si>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</si>
  <si>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</si>
  <si>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</si>
  <si>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</si>
  <si>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</si>
  <si>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</si>
  <si>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</si>
  <si>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</si>
  <si>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</si>
  <si>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</si>
  <si>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</si>
  <si>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</si>
  <si>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</si>
  <si>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</si>
  <si>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</si>
  <si>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</si>
  <si>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</si>
  <si>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</si>
  <si>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</si>
  <si>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</si>
  <si>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</si>
  <si>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</si>
  <si>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</si>
  <si>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</si>
  <si>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</si>
  <si>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</si>
  <si>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</si>
  <si>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</si>
  <si>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</si>
  <si>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</si>
  <si>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</si>
  <si>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</si>
  <si>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</si>
  <si>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</si>
  <si>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</si>
  <si>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</si>
  <si>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</si>
  <si>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</si>
  <si>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</si>
  <si>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</si>
  <si>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</si>
  <si>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</si>
  <si>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</si>
  <si>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</si>
  <si>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</si>
  <si>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</si>
  <si>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</si>
  <si>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</si>
  <si>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</si>
  <si>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</si>
  <si>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</si>
  <si>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</si>
  <si>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</si>
  <si>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</si>
  <si>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</si>
  <si>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</si>
  <si>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</si>
  <si>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</si>
  <si>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</si>
  <si>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</si>
  <si>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</si>
  <si>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</si>
  <si>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</si>
  <si>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</si>
  <si>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</si>
  <si>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</si>
  <si>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</si>
  <si>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</si>
  <si>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</si>
  <si>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</si>
  <si>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</si>
  <si>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</si>
  <si>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</si>
  <si>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</si>
  <si>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</si>
  <si>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</si>
  <si>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</si>
  <si>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</si>
  <si>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</si>
  <si>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</si>
  <si>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</si>
  <si>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</si>
  <si>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</si>
  <si>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</si>
  <si>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</si>
  <si>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</si>
  <si>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</si>
  <si>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</si>
  <si>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</si>
  <si>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</si>
  <si>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</si>
  <si>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</si>
  <si>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</si>
  <si>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</si>
  <si>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</si>
  <si>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</si>
  <si>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</si>
  <si>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</si>
  <si>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</si>
  <si>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</si>
  <si>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</si>
  <si>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</si>
  <si>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</si>
  <si>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</si>
  <si>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</si>
  <si>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</si>
  <si>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</si>
  <si>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</si>
  <si>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</si>
  <si>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</si>
  <si>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</si>
  <si>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</si>
  <si>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</si>
  <si>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</si>
  <si>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</si>
  <si>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</si>
  <si>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</si>
  <si>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</si>
  <si>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</si>
  <si>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</si>
  <si>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</si>
  <si>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</si>
  <si>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</si>
  <si>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</si>
  <si>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</si>
  <si>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</si>
  <si>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</si>
  <si>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</si>
  <si>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</si>
  <si>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</si>
  <si>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</si>
  <si>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</si>
  <si>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</si>
  <si>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</si>
  <si>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</si>
  <si>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</si>
  <si>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</si>
  <si>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</si>
  <si>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</si>
  <si>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</si>
  <si>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</si>
  <si>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</si>
  <si>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</si>
  <si>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</si>
  <si>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</si>
  <si>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</si>
  <si>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</si>
  <si>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</si>
  <si>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</si>
  <si>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</si>
  <si>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</si>
  <si>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</si>
  <si>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</si>
  <si>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</si>
  <si>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</si>
  <si>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</si>
  <si>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</si>
  <si>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</si>
  <si>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</si>
  <si>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</si>
  <si>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</si>
  <si>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</si>
  <si>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</si>
  <si>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</si>
  <si>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</si>
  <si>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</si>
  <si>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</si>
  <si>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</si>
  <si>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</si>
  <si>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</si>
  <si>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</si>
  <si>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</si>
  <si>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</si>
  <si>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</si>
  <si>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</si>
  <si>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</si>
  <si>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</si>
  <si>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</si>
  <si>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</si>
  <si>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</si>
  <si>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</si>
  <si>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</si>
  <si>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</si>
  <si>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</si>
  <si>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</si>
  <si>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</si>
  <si>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</si>
  <si>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</si>
  <si>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</si>
  <si>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</si>
  <si>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</si>
  <si>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</si>
  <si>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</si>
  <si>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</si>
  <si>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</si>
  <si>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</si>
  <si>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</si>
  <si>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</si>
  <si>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</si>
  <si>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</si>
  <si>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</si>
  <si>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</si>
  <si>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</si>
  <si>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</si>
  <si>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</si>
  <si>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</si>
  <si>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</si>
  <si>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</si>
  <si>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</si>
  <si>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</si>
  <si>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</si>
  <si>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</si>
  <si>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</si>
  <si>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</si>
  <si>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</si>
  <si>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</si>
  <si>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</si>
  <si>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</si>
  <si>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</si>
  <si>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</si>
  <si>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</si>
  <si>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</si>
  <si>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</si>
  <si>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</si>
  <si>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</si>
  <si>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</si>
  <si>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</si>
  <si>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</si>
  <si>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</si>
  <si>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</si>
  <si>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</si>
  <si>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</si>
  <si>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</si>
  <si>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</si>
  <si>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</si>
  <si>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</si>
  <si>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</si>
  <si>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</si>
  <si>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</si>
  <si>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</si>
  <si>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</si>
  <si>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</si>
  <si>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</si>
  <si>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</si>
  <si>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</si>
  <si>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</si>
  <si>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</si>
  <si>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</si>
  <si>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</si>
  <si>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</si>
  <si>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</si>
  <si>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</si>
  <si>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</si>
  <si>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</si>
  <si>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</si>
  <si>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</si>
  <si>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</si>
  <si>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</si>
  <si>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</si>
  <si>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</si>
  <si>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</si>
  <si>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</si>
  <si>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</si>
  <si>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</si>
  <si>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</si>
  <si>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</si>
  <si>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</si>
  <si>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</si>
  <si>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</si>
  <si>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</si>
  <si>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</si>
  <si>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</si>
  <si>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</si>
  <si>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</si>
  <si>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</si>
  <si>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</si>
  <si>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</si>
  <si>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</si>
  <si>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</si>
  <si>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</si>
  <si>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</si>
  <si>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</si>
  <si>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</si>
  <si>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</si>
  <si>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</si>
  <si>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</si>
  <si>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</si>
  <si>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</si>
  <si>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</si>
  <si>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</si>
  <si>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</si>
  <si>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</si>
  <si>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</si>
  <si>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</si>
  <si>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</si>
  <si>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</si>
  <si>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</si>
  <si>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</si>
  <si>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</si>
  <si>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</si>
  <si>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</si>
  <si>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</si>
  <si>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</si>
  <si>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</si>
  <si>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</si>
  <si>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</si>
  <si>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</si>
  <si>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</si>
  <si>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</si>
  <si>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</si>
  <si>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</si>
  <si>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</si>
  <si>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</si>
  <si>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</si>
  <si>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</si>
  <si>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</si>
  <si>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</si>
  <si>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</si>
  <si>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</si>
  <si>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</si>
  <si>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</si>
  <si>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</si>
  <si>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</si>
  <si>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</si>
  <si>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</si>
  <si>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</si>
  <si>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</si>
  <si>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</si>
  <si>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</si>
  <si>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</si>
  <si>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</si>
  <si>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</si>
  <si>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</si>
  <si>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</si>
  <si>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</si>
  <si>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</si>
  <si>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</si>
  <si>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</si>
  <si>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</si>
  <si>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</si>
  <si>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</si>
  <si>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</si>
  <si>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</si>
  <si>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</si>
  <si>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</si>
  <si>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</si>
  <si>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</si>
  <si>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</si>
  <si>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</si>
  <si>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</si>
  <si>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</si>
  <si>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</si>
  <si>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</si>
  <si>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</si>
  <si>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</si>
  <si>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</si>
  <si>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</si>
  <si>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</si>
  <si>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</si>
  <si>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</si>
  <si>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</si>
  <si>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</si>
  <si>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</si>
  <si>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</si>
  <si>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</si>
  <si>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</si>
  <si>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</si>
  <si>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</si>
  <si>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</si>
  <si>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</si>
  <si>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</si>
  <si>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</si>
  <si>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</si>
  <si>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</si>
  <si>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</si>
  <si>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</si>
  <si>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</si>
  <si>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</si>
  <si>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</si>
  <si>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</si>
  <si>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</si>
  <si>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</si>
  <si>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</si>
  <si>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</si>
  <si>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</si>
  <si>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</si>
  <si>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</si>
  <si>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</si>
  <si>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</si>
  <si>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</si>
  <si>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</si>
  <si>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</si>
  <si>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</si>
  <si>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</si>
  <si>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</si>
  <si>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</si>
  <si>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</si>
  <si>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</si>
  <si>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</si>
  <si>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</si>
  <si>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</si>
  <si>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</si>
  <si>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</si>
  <si>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</si>
  <si>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</si>
  <si>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</si>
  <si>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</si>
  <si>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</si>
  <si>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</si>
  <si>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</si>
  <si>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</si>
  <si>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</si>
  <si>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</si>
  <si>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</si>
  <si>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</si>
  <si>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</si>
  <si>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</si>
  <si>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</si>
  <si>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</si>
  <si>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</si>
  <si>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</si>
  <si>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</si>
  <si>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</si>
  <si>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</si>
  <si>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</si>
  <si>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</si>
  <si>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</si>
  <si>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</si>
  <si>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</si>
  <si>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</si>
  <si>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</si>
  <si>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</si>
  <si>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</si>
  <si>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</si>
  <si>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</si>
  <si>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</si>
  <si>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</si>
  <si>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</si>
  <si>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</si>
  <si>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</si>
  <si>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</si>
  <si>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</si>
  <si>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</si>
  <si>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</si>
  <si>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</si>
  <si>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</si>
  <si>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</si>
  <si>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</si>
  <si>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</si>
  <si>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</si>
  <si>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</si>
  <si>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</si>
  <si>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</si>
  <si>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</si>
  <si>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</si>
  <si>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</si>
  <si>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</si>
  <si>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</si>
  <si>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</si>
  <si>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</si>
  <si>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</si>
  <si>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</si>
  <si>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</si>
  <si>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</si>
  <si>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</si>
  <si>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</si>
  <si>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</si>
  <si>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</si>
  <si>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</si>
  <si>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</si>
  <si>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</si>
  <si>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</si>
  <si>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</si>
  <si>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</si>
  <si>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</si>
  <si>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</si>
  <si>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</si>
  <si>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</si>
  <si>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</si>
  <si>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</si>
  <si>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</si>
  <si>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</si>
  <si>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</si>
  <si>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</si>
  <si>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</si>
  <si>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</si>
  <si>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</si>
  <si>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</si>
  <si>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</si>
  <si>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</si>
  <si>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</si>
  <si>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</si>
  <si>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</si>
  <si>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</si>
  <si>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</si>
  <si>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</si>
  <si>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</si>
  <si>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</si>
  <si>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</si>
  <si>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</si>
  <si>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</si>
  <si>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</si>
  <si>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</si>
  <si>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</si>
  <si>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</si>
  <si>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</si>
  <si>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</si>
  <si>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</si>
  <si>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</si>
  <si>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</si>
  <si>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</si>
  <si>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</si>
  <si>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</si>
  <si>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</si>
  <si>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</si>
  <si>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</si>
  <si>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</si>
  <si>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</si>
  <si>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</si>
  <si>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</si>
  <si>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</si>
  <si>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</si>
  <si>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</si>
  <si>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</si>
  <si>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</si>
  <si>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</si>
  <si>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</si>
  <si>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</si>
  <si>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</si>
  <si>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</si>
  <si>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</si>
  <si>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</si>
  <si>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</si>
  <si>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</si>
  <si>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</si>
  <si>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</si>
  <si>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</si>
  <si>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</si>
  <si>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</si>
  <si>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</si>
  <si>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</si>
  <si>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</si>
  <si>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</si>
  <si>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</si>
  <si>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</si>
  <si>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</si>
  <si>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</si>
  <si>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</si>
  <si>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</si>
  <si>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</si>
  <si>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</si>
  <si>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</si>
  <si>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</si>
  <si>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</si>
  <si>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</si>
  <si>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</si>
  <si>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</si>
  <si>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</si>
  <si>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</si>
  <si>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</si>
  <si>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</si>
  <si>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</si>
  <si>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</si>
  <si>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</si>
  <si>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</si>
  <si>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</si>
  <si>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</si>
  <si>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</si>
  <si>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</si>
  <si>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</si>
  <si>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</si>
  <si>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</si>
  <si>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</si>
  <si>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</si>
  <si>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</si>
  <si>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</si>
  <si>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</si>
  <si>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</si>
  <si>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</si>
  <si>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</si>
  <si>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</si>
  <si>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</si>
  <si>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</si>
  <si>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</si>
  <si>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</si>
  <si>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</si>
  <si>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</si>
  <si>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</si>
  <si>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</si>
  <si>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</si>
  <si>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</si>
  <si>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</si>
  <si>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</si>
  <si>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</si>
  <si>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</si>
  <si>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</si>
  <si>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</si>
  <si>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</si>
  <si>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</si>
  <si>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</si>
  <si>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</si>
  <si>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</si>
  <si>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</si>
  <si>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</si>
  <si>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</si>
  <si>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</si>
  <si>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</si>
  <si>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</si>
  <si>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</si>
  <si>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</si>
  <si>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</si>
  <si>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</si>
  <si>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</si>
  <si>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</si>
  <si>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</si>
  <si>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</si>
  <si>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</si>
  <si>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</si>
  <si>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</si>
  <si>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</si>
  <si>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</si>
  <si>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</si>
  <si>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</si>
  <si>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</si>
  <si>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</si>
  <si>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</si>
  <si>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</si>
  <si>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</si>
  <si>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</si>
  <si>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</si>
  <si>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</si>
  <si>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</si>
  <si>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</si>
  <si>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</si>
  <si>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</si>
  <si>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</si>
  <si>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</si>
  <si>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</si>
  <si>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</si>
  <si>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</si>
  <si>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</si>
  <si>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</si>
  <si>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</si>
  <si>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</si>
  <si>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</si>
  <si>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</si>
  <si>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</si>
  <si>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</si>
  <si>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</si>
  <si>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</si>
  <si>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</si>
  <si>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</si>
  <si>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</si>
  <si>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</si>
  <si>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</si>
  <si>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</si>
  <si>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</si>
  <si>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</si>
  <si>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</si>
  <si>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</si>
  <si>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</si>
  <si>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</si>
  <si>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</si>
  <si>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</si>
  <si>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</si>
  <si>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</si>
  <si>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</si>
  <si>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</si>
  <si>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</si>
  <si>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</si>
  <si>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</si>
  <si>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</si>
  <si>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</si>
  <si>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</si>
  <si>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</si>
  <si>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</si>
  <si>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</si>
  <si>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</si>
  <si>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</si>
  <si>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</si>
  <si>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</si>
  <si>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</si>
  <si>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</si>
  <si>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</si>
  <si>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</si>
  <si>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</si>
  <si>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</si>
  <si>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</si>
  <si>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</si>
  <si>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</si>
  <si>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</si>
  <si>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</si>
  <si>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</si>
  <si>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</si>
  <si>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</si>
  <si>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</si>
  <si>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</si>
  <si>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</si>
  <si>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</si>
  <si>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</si>
  <si>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</si>
  <si>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</si>
  <si>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</si>
  <si>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</si>
  <si>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</si>
  <si>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</si>
  <si>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</si>
  <si>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</si>
  <si>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</si>
  <si>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</si>
  <si>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</si>
  <si>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</si>
  <si>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</si>
  <si>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</si>
  <si>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</si>
  <si>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</si>
  <si>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</si>
  <si>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</si>
  <si>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</si>
  <si>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</si>
  <si>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</si>
  <si>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</si>
  <si>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</si>
  <si>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</si>
  <si>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</si>
  <si>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</si>
  <si>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</si>
  <si>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</si>
  <si>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</si>
  <si>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</si>
  <si>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</si>
  <si>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</si>
  <si>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</si>
  <si>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</si>
  <si>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</si>
  <si>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</si>
  <si>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</si>
  <si>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</si>
  <si>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</si>
  <si>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</si>
  <si>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</si>
  <si>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</si>
  <si>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</si>
  <si>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</si>
  <si>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</si>
  <si>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</si>
  <si>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</si>
  <si>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</si>
  <si>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</si>
  <si>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</si>
  <si>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</si>
  <si>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</si>
  <si>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</si>
  <si>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</si>
  <si>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</si>
  <si>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</si>
  <si>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</si>
  <si>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</si>
  <si>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</si>
  <si>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</si>
  <si>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</si>
  <si>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</si>
  <si>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</si>
  <si>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</si>
  <si>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</si>
  <si>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</si>
  <si>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</si>
  <si>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</si>
  <si>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</si>
  <si>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</si>
  <si>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</si>
  <si>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</si>
  <si>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</si>
  <si>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</si>
  <si>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</si>
  <si>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</si>
  <si>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</si>
  <si>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</si>
  <si>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</si>
  <si>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</si>
  <si>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</si>
  <si>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</si>
  <si>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</si>
  <si>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</si>
  <si>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</si>
  <si>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</si>
  <si>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</si>
  <si>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</si>
  <si>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</si>
  <si>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</si>
  <si>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</si>
  <si>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</si>
  <si>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</si>
  <si>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</si>
  <si>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</si>
  <si>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</si>
  <si>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</si>
  <si>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</si>
  <si>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</si>
  <si>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</si>
  <si>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</si>
  <si>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</si>
  <si>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</si>
  <si>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</si>
  <si>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</si>
  <si>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</si>
  <si>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</si>
  <si>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</si>
  <si>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</si>
  <si>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</si>
  <si>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</si>
  <si>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</si>
  <si>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</si>
  <si>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</si>
  <si>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</si>
  <si>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</si>
  <si>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</si>
  <si>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</si>
  <si>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</si>
  <si>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</si>
  <si>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</si>
  <si>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</si>
  <si>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</si>
  <si>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</si>
  <si>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</si>
  <si>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</si>
  <si>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</si>
  <si>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</si>
  <si>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</si>
  <si>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</si>
  <si>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</si>
  <si>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</si>
  <si>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</si>
  <si>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</si>
  <si>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</si>
  <si>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</si>
  <si>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</si>
  <si>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</si>
  <si>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</si>
  <si>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</si>
  <si>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</si>
  <si>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</si>
  <si>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</si>
  <si>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</si>
  <si>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</si>
  <si>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</si>
  <si>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</si>
  <si>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</si>
  <si>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</si>
  <si>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</si>
  <si>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</si>
  <si>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</si>
  <si>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</si>
  <si>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</si>
  <si>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</si>
  <si>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</si>
  <si>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</si>
  <si>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</si>
  <si>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</si>
  <si>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</si>
  <si>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</si>
  <si>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</si>
  <si>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</si>
  <si>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</si>
  <si>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</si>
  <si>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</si>
  <si>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</si>
  <si>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</si>
  <si>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</si>
  <si>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</si>
  <si>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</si>
  <si>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</si>
  <si>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</si>
  <si>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</si>
  <si>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</si>
  <si>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</si>
  <si>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</si>
  <si>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</si>
  <si>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</si>
  <si>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</si>
  <si>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</si>
  <si>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</si>
  <si>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</si>
  <si>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</si>
  <si>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</si>
  <si>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</si>
  <si>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</si>
  <si>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</si>
  <si>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</si>
  <si>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</si>
  <si>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</si>
  <si>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</si>
  <si>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</si>
  <si>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</si>
  <si>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</si>
  <si>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</si>
  <si>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</si>
  <si>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</si>
  <si>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</si>
  <si>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</si>
  <si>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</si>
  <si>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</si>
  <si>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</si>
  <si>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</si>
  <si>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</si>
  <si>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</si>
  <si>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</si>
  <si>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</si>
  <si>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</si>
  <si>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</si>
  <si>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</si>
  <si>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</si>
  <si>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</si>
  <si>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</si>
  <si>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</si>
  <si>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</si>
  <si>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</si>
  <si>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</si>
  <si>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</si>
  <si>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</si>
  <si>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</si>
  <si>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</si>
  <si>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</si>
  <si>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</si>
  <si>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</si>
  <si>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</si>
  <si>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</si>
  <si>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</si>
  <si>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</si>
  <si>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</si>
  <si>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</si>
  <si>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</si>
  <si>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</si>
  <si>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</si>
  <si>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</si>
  <si>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</si>
  <si>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</si>
  <si>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</si>
  <si>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</si>
  <si>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</si>
  <si>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</si>
  <si>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</si>
  <si>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</si>
  <si>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</si>
  <si>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</si>
  <si>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</si>
  <si>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</si>
  <si>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</si>
  <si>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</si>
  <si>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</si>
  <si>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</si>
  <si>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</si>
  <si>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</si>
  <si>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</si>
  <si>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</si>
  <si>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</si>
  <si>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</si>
  <si>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</si>
  <si>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</si>
  <si>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</si>
  <si>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</si>
  <si>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</si>
  <si>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</si>
  <si>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</si>
  <si>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</si>
  <si>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</si>
  <si>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</si>
  <si>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</si>
  <si>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</si>
  <si>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</si>
  <si>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</si>
  <si>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</si>
  <si>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</si>
  <si>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</si>
  <si>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</si>
  <si>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</si>
  <si>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</si>
  <si>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</si>
  <si>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</si>
  <si>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</si>
  <si>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</si>
  <si>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</si>
  <si>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</si>
  <si>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</si>
  <si>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</si>
  <si>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</si>
  <si>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</si>
  <si>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</si>
  <si>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</si>
  <si>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</si>
  <si>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</si>
  <si>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</si>
  <si>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</si>
  <si>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</si>
  <si>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</si>
  <si>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</si>
  <si>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</si>
  <si>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</si>
  <si>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</si>
  <si>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</si>
  <si>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</si>
  <si>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</si>
  <si>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</si>
  <si>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</si>
  <si>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</si>
  <si>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</si>
  <si>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</si>
  <si>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</si>
  <si>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</si>
  <si>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</si>
  <si>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</si>
  <si>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</si>
  <si>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</si>
  <si>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</si>
  <si>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</si>
  <si>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</si>
  <si>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</si>
  <si>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</si>
  <si>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</si>
  <si>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</si>
  <si>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</si>
  <si>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</si>
  <si>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</si>
  <si>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</si>
  <si>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</si>
  <si>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</si>
  <si>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</si>
  <si>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</si>
  <si>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</si>
  <si>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</si>
  <si>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</si>
  <si>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</si>
  <si>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</si>
  <si>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</si>
  <si>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</si>
  <si>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</si>
  <si>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</si>
  <si>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</si>
  <si>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</si>
  <si>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</si>
  <si>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</si>
  <si>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</si>
  <si>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</si>
  <si>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</si>
  <si>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</si>
  <si>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</si>
  <si>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</si>
  <si>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</si>
  <si>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</si>
  <si>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</si>
  <si>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</si>
  <si>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</si>
  <si>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</si>
  <si>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</si>
  <si>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</si>
  <si>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</si>
  <si>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</si>
  <si>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</si>
  <si>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</si>
  <si>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</si>
  <si>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</si>
  <si>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</si>
  <si>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</si>
  <si>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</si>
  <si>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</si>
  <si>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</si>
  <si>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</si>
  <si>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</si>
  <si>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</si>
  <si>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</si>
  <si>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</si>
  <si>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</si>
  <si>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</si>
  <si>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</si>
  <si>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</si>
  <si>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</si>
  <si>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</si>
  <si>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</si>
  <si>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</si>
  <si>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</si>
  <si>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</si>
  <si>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</si>
  <si>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</si>
  <si>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</si>
  <si>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</si>
  <si>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</si>
  <si>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</si>
  <si>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</si>
  <si>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</si>
  <si>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</si>
  <si>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</si>
  <si>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</si>
  <si>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</si>
  <si>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</si>
  <si>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</si>
  <si>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</si>
  <si>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</si>
  <si>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</si>
  <si>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</si>
  <si>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</si>
  <si>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</si>
  <si>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</si>
  <si>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</si>
  <si>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</si>
  <si>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</si>
  <si>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</si>
  <si>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</si>
  <si>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</si>
  <si>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</si>
  <si>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</si>
  <si>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</si>
  <si>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</si>
  <si>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</si>
  <si>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</si>
  <si>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</si>
  <si>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</si>
  <si>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</si>
  <si>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</si>
  <si>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</si>
  <si>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</si>
  <si>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</si>
  <si>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</si>
  <si>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</si>
  <si>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</si>
  <si>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</si>
  <si>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</si>
  <si>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</si>
  <si>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</si>
  <si>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</si>
  <si>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</si>
  <si>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</si>
  <si>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</si>
  <si>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</si>
  <si>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</si>
  <si>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</si>
  <si>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</si>
  <si>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</si>
  <si>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</si>
  <si>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</si>
  <si>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</si>
  <si>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</si>
  <si>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</si>
  <si>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</si>
  <si>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</si>
  <si>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</si>
  <si>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</si>
  <si>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</si>
  <si>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</si>
  <si>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</si>
  <si>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</si>
  <si>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</si>
  <si>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</si>
  <si>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</si>
  <si>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</si>
  <si>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</si>
  <si>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</si>
  <si>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</si>
  <si>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</si>
  <si>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</si>
  <si>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</si>
  <si>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</si>
  <si>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</si>
  <si>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</si>
  <si>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</si>
  <si>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</si>
  <si>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</si>
  <si>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</si>
  <si>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</si>
  <si>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</si>
  <si>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</si>
  <si>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</si>
  <si>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</si>
  <si>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</si>
  <si>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</si>
  <si>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</si>
  <si>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</si>
  <si>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</si>
  <si>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</si>
  <si>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</si>
  <si>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</si>
  <si>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</si>
  <si>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</si>
  <si>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</si>
  <si>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</si>
  <si>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</si>
  <si>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</si>
  <si>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</si>
  <si>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</si>
  <si>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</si>
  <si>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</si>
  <si>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</si>
  <si>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</si>
  <si>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</si>
  <si>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</si>
  <si>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</si>
  <si>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</si>
  <si>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</si>
  <si>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</si>
  <si>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</si>
  <si>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</si>
  <si>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</si>
  <si>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</si>
  <si>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</si>
  <si>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</si>
  <si>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</si>
  <si>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</si>
  <si>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</si>
  <si>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</si>
  <si>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</si>
  <si>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</si>
  <si>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</si>
  <si>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</si>
  <si>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</si>
  <si>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</si>
  <si>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</si>
  <si>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</si>
  <si>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</si>
  <si>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</si>
  <si>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</si>
  <si>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</si>
  <si>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</si>
  <si>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</si>
  <si>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</si>
  <si>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</si>
  <si>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</si>
  <si>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</si>
  <si>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</si>
  <si>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</si>
  <si>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</si>
  <si>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</si>
  <si>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</si>
  <si>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</si>
  <si>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</si>
  <si>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</si>
  <si>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</si>
  <si>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</si>
  <si>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</si>
  <si>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</si>
  <si>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</si>
  <si>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</si>
  <si>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</si>
  <si>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</si>
  <si>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</si>
  <si>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</si>
  <si>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</si>
  <si>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</si>
  <si>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</si>
  <si>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</si>
  <si>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</si>
  <si>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</si>
  <si>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</si>
  <si>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</si>
  <si>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</si>
  <si>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</si>
  <si>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</si>
  <si>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</si>
  <si>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</si>
  <si>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</si>
  <si>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</si>
  <si>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</si>
  <si>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</si>
  <si>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</si>
  <si>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</si>
  <si>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</si>
  <si>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</si>
  <si>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</si>
  <si>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</si>
  <si>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</si>
  <si>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</si>
  <si>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</si>
  <si>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</si>
  <si>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</si>
  <si>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</si>
  <si>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</si>
  <si>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</si>
  <si>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</si>
  <si>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</si>
  <si>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</si>
  <si>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</si>
  <si>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</si>
  <si>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</si>
  <si>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</si>
  <si>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</si>
  <si>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</si>
  <si>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</si>
  <si>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</si>
  <si>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</si>
  <si>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</si>
  <si>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</si>
  <si>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</si>
  <si>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</si>
  <si>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</si>
  <si>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</si>
  <si>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</si>
  <si>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</si>
  <si>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</si>
  <si>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</si>
  <si>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</si>
  <si>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</si>
  <si>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</si>
  <si>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</si>
  <si>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</si>
  <si>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</si>
  <si>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</si>
  <si>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</si>
  <si>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</si>
  <si>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</si>
  <si>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</si>
  <si>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</si>
  <si>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</si>
  <si>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</si>
  <si>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</si>
  <si>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</si>
  <si>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</si>
  <si>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</si>
  <si>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</si>
  <si>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</si>
  <si>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</si>
  <si>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</si>
  <si>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</si>
  <si>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</si>
  <si>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</si>
  <si>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</si>
  <si>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</si>
  <si>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</si>
  <si>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</si>
  <si>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</si>
  <si>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</si>
  <si>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</si>
  <si>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</si>
  <si>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</si>
  <si>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</si>
  <si>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</si>
  <si>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</si>
  <si>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</si>
  <si>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</si>
  <si>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</si>
  <si>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</si>
  <si>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</si>
  <si>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</si>
  <si>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</si>
  <si>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</si>
  <si>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</si>
  <si>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</si>
  <si>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</si>
  <si>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</si>
  <si>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</si>
  <si>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</si>
  <si>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</si>
  <si>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</si>
  <si>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</si>
  <si>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</si>
  <si>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</si>
  <si>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</si>
  <si>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</si>
  <si>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</si>
  <si>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</si>
  <si>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</si>
  <si>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</si>
  <si>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</si>
  <si>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</si>
  <si>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</si>
  <si>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</si>
  <si>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</si>
  <si>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</si>
  <si>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</si>
  <si>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</si>
  <si>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</si>
  <si>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</si>
  <si>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</si>
  <si>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</si>
  <si>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</si>
  <si>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</si>
  <si>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</si>
  <si>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</si>
  <si>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</si>
  <si>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</si>
  <si>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</si>
  <si>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</si>
  <si>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</si>
  <si>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</si>
  <si>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</si>
  <si>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</si>
  <si>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</si>
  <si>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</si>
  <si>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</si>
  <si>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</si>
  <si>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</si>
  <si>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</si>
  <si>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</si>
  <si>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</si>
  <si>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</si>
  <si>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</si>
  <si>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</si>
  <si>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</si>
  <si>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</si>
  <si>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</si>
  <si>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</si>
  <si>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</si>
  <si>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</si>
  <si>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</si>
  <si>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</si>
  <si>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</si>
  <si>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</si>
  <si>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</si>
  <si>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</si>
  <si>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</si>
  <si>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</si>
  <si>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</si>
  <si>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</si>
  <si>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</si>
  <si>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</si>
  <si>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</si>
  <si>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</si>
  <si>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</si>
  <si>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</si>
  <si>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</si>
  <si>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</si>
  <si>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</si>
  <si>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</si>
  <si>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</si>
  <si>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</si>
  <si>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</si>
  <si>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</si>
  <si>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</si>
  <si>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</si>
  <si>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</si>
  <si>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</si>
  <si>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</si>
  <si>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</si>
  <si>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</si>
  <si>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</si>
  <si>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</si>
  <si>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</si>
  <si>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</si>
  <si>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</si>
  <si>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</si>
  <si>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</si>
  <si>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</si>
  <si>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</si>
  <si>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</si>
  <si>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</si>
  <si>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</si>
  <si>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</si>
  <si>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</si>
  <si>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</si>
  <si>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</si>
  <si>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</si>
  <si>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</si>
  <si>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</si>
  <si>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</si>
  <si>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</si>
  <si>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</si>
  <si>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</si>
  <si>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</si>
  <si>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</si>
  <si>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</si>
  <si>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</si>
  <si>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</si>
  <si>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</si>
  <si>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</si>
  <si>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</si>
  <si>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</si>
  <si>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</si>
  <si>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</si>
  <si>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</si>
  <si>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</si>
  <si>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</si>
  <si>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</si>
  <si>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</si>
  <si>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</si>
  <si>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</si>
  <si>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</si>
  <si>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</si>
  <si>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</si>
  <si>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</si>
  <si>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</si>
  <si>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</si>
  <si>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</si>
  <si>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</si>
  <si>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</si>
  <si>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</si>
  <si>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</si>
  <si>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</si>
  <si>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</si>
  <si>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</si>
  <si>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</si>
  <si>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</si>
  <si>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</si>
  <si>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</si>
  <si>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</si>
  <si>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</si>
  <si>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</si>
  <si>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</si>
  <si>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</si>
  <si>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</si>
  <si>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</si>
  <si>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</si>
  <si>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</si>
  <si>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</si>
  <si>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</si>
  <si>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</si>
  <si>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</si>
  <si>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</si>
  <si>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</si>
  <si>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</si>
  <si>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</si>
  <si>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</si>
  <si>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</si>
  <si>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</si>
  <si>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</si>
  <si>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</si>
  <si>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</si>
  <si>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</si>
  <si>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</si>
  <si>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</si>
  <si>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</si>
  <si>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</si>
  <si>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</si>
  <si>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</si>
  <si>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</si>
  <si>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</si>
  <si>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</si>
  <si>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</si>
  <si>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</si>
  <si>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</si>
  <si>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</si>
  <si>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</si>
  <si>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</si>
  <si>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</si>
  <si>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</si>
  <si>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</si>
  <si>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</si>
  <si>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</si>
  <si>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</si>
  <si>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</si>
  <si>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</si>
  <si>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</si>
  <si>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</si>
  <si>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</si>
  <si>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</si>
  <si>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</si>
  <si>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</si>
  <si>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</si>
  <si>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</si>
  <si>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</si>
  <si>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</si>
  <si>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</si>
  <si>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</si>
  <si>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</si>
  <si>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</si>
  <si>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</si>
  <si>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</si>
  <si>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</si>
  <si>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</si>
  <si>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</si>
  <si>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</si>
  <si>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</si>
  <si>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</si>
  <si>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</si>
  <si>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</si>
  <si>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</si>
  <si>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</si>
  <si>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</si>
  <si>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</si>
  <si>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</si>
  <si>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</si>
  <si>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</si>
  <si>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</si>
  <si>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</si>
  <si>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</si>
  <si>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</si>
  <si>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</si>
  <si>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</si>
  <si>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</si>
  <si>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</si>
  <si>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</si>
  <si>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</si>
  <si>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</si>
  <si>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</si>
  <si>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</si>
  <si>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</si>
  <si>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</si>
  <si>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</si>
  <si>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</si>
  <si>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</si>
  <si>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</si>
  <si>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</si>
  <si>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</si>
  <si>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</si>
  <si>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</si>
  <si>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</si>
  <si>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</si>
  <si>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</si>
  <si>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</si>
  <si>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</si>
  <si>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</si>
  <si>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</si>
  <si>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</si>
  <si>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</si>
  <si>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</si>
  <si>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</si>
  <si>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</si>
  <si>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</si>
  <si>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</si>
  <si>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</si>
  <si>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</si>
  <si>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</si>
  <si>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</si>
  <si>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</si>
  <si>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</si>
  <si>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</si>
  <si>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</si>
  <si>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</si>
  <si>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</si>
  <si>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</si>
  <si>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</si>
  <si>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</si>
  <si>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</si>
  <si>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</si>
  <si>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</si>
  <si>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</si>
  <si>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</si>
  <si>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</si>
  <si>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</si>
  <si>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</si>
  <si>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</si>
  <si>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</si>
  <si>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</si>
  <si>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</si>
  <si>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</si>
  <si>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</si>
  <si>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</si>
  <si>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</si>
  <si>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</si>
  <si>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</si>
  <si>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</si>
  <si>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</si>
  <si>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</si>
  <si>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</si>
  <si>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</si>
  <si>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</si>
  <si>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</si>
  <si>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</si>
  <si>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</si>
  <si>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</si>
  <si>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</si>
  <si>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</si>
  <si>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</si>
  <si>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</si>
  <si>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</si>
  <si>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</si>
  <si>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</si>
  <si>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</si>
  <si>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</si>
  <si>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</si>
  <si>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</si>
  <si>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</si>
  <si>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</si>
  <si>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</si>
  <si>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</si>
  <si>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</si>
  <si>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</si>
  <si>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</si>
  <si>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</si>
  <si>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</si>
  <si>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</si>
  <si>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</si>
  <si>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</si>
  <si>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</si>
  <si>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</si>
  <si>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</si>
  <si>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</si>
  <si>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</si>
  <si>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</si>
  <si>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</si>
  <si>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</si>
  <si>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</si>
  <si>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</si>
  <si>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</si>
  <si>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</si>
  <si>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</si>
  <si>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</si>
  <si>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</si>
  <si>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</si>
  <si>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</si>
  <si>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</si>
  <si>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</si>
  <si>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</si>
  <si>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</si>
  <si>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</si>
  <si>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</si>
  <si>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</si>
  <si>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</si>
  <si>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</si>
  <si>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</si>
  <si>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</si>
  <si>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</si>
  <si>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</si>
  <si>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</si>
  <si>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</si>
  <si>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</si>
  <si>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</si>
  <si>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</si>
  <si>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</si>
  <si>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</si>
  <si>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</si>
  <si>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</si>
  <si>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</si>
  <si>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</si>
  <si>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</si>
  <si>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</si>
  <si>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</si>
  <si>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</si>
  <si>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</si>
  <si>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</si>
  <si>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</si>
  <si>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</si>
  <si>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</si>
  <si>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</si>
  <si>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</si>
  <si>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</si>
  <si>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</si>
  <si>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</si>
  <si>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</si>
  <si>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</si>
  <si>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</si>
  <si>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</si>
  <si>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</si>
  <si>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</si>
  <si>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</si>
  <si>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</si>
  <si>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</si>
  <si>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</si>
  <si>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</si>
  <si>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</si>
  <si>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</si>
  <si>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</si>
  <si>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</si>
  <si>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</si>
  <si>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</si>
  <si>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</si>
  <si>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</si>
  <si>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</si>
  <si>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</si>
  <si>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</si>
  <si>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</si>
  <si>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</si>
  <si>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</si>
  <si>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</si>
  <si>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</si>
  <si>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</si>
  <si>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</si>
  <si>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</si>
  <si>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</si>
  <si>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</si>
  <si>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</si>
  <si>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</si>
  <si>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</si>
  <si>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</si>
  <si>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</si>
  <si>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</si>
  <si>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</si>
  <si>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</si>
  <si>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</si>
  <si>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</si>
  <si>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</si>
  <si>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</si>
  <si>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</si>
  <si>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</si>
  <si>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</si>
  <si>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</si>
  <si>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</si>
  <si>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</si>
  <si>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</si>
  <si>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</si>
  <si>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</si>
  <si>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</si>
  <si>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</si>
  <si>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</si>
  <si>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</si>
  <si>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</si>
  <si>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</si>
  <si>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</si>
  <si>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</si>
  <si>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</si>
  <si>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</si>
  <si>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</si>
  <si>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</si>
  <si>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</si>
  <si>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</si>
  <si>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</si>
  <si>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</si>
  <si>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</si>
  <si>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</si>
  <si>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</si>
  <si>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</si>
  <si>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</si>
  <si>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</si>
  <si>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</si>
  <si>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</si>
  <si>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</si>
  <si>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</si>
  <si>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</si>
  <si>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</si>
  <si>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</si>
  <si>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</si>
  <si>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</si>
  <si>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</si>
  <si>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</si>
  <si>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</si>
  <si>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</si>
  <si>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</si>
  <si>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</si>
  <si>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</si>
  <si>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</si>
  <si>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</si>
  <si>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</si>
  <si>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</si>
  <si>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</si>
  <si>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</si>
  <si>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</si>
  <si>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</si>
  <si>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</si>
  <si>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</si>
  <si>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</si>
  <si>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</si>
  <si>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</si>
  <si>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</si>
  <si>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</si>
  <si>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</si>
  <si>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</si>
  <si>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</si>
  <si>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</si>
  <si>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</si>
  <si>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</si>
  <si>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</si>
  <si>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</si>
  <si>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</si>
  <si>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</si>
  <si>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</si>
  <si>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</si>
  <si>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</si>
  <si>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</si>
  <si>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</si>
  <si>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</si>
  <si>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</si>
  <si>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</si>
  <si>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</si>
  <si>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</si>
  <si>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</si>
  <si>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</si>
  <si>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</si>
  <si>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</si>
  <si>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</si>
  <si>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</si>
  <si>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</si>
  <si>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</si>
  <si>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</si>
  <si>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</si>
  <si>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</si>
  <si>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</si>
  <si>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</si>
  <si>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</si>
  <si>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</si>
  <si>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</si>
  <si>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</si>
  <si>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</si>
  <si>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</si>
  <si>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</si>
  <si>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</si>
  <si>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</si>
  <si>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</si>
  <si>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</si>
  <si>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</si>
  <si>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</si>
  <si>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</si>
  <si>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</si>
  <si>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</si>
  <si>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</si>
  <si>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</si>
  <si>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</si>
  <si>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</si>
  <si>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</si>
  <si>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</si>
  <si>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</si>
  <si>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</si>
  <si>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</si>
  <si>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</si>
  <si>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</si>
  <si>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</si>
  <si>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</si>
  <si>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</si>
  <si>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</si>
  <si>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</si>
  <si>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</si>
  <si>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</si>
  <si>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</si>
  <si>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</si>
  <si>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</si>
  <si>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</si>
  <si>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</si>
  <si>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</si>
  <si>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</si>
  <si>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</si>
  <si>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</si>
  <si>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</si>
  <si>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</si>
  <si>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</si>
  <si>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</si>
  <si>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</si>
  <si>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</si>
  <si>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</si>
  <si>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</si>
  <si>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</si>
  <si>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</si>
  <si>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</si>
  <si>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</si>
  <si>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</si>
  <si>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</si>
  <si>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</si>
  <si>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</si>
  <si>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</si>
  <si>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</si>
  <si>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</si>
  <si>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</si>
  <si>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</si>
  <si>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</si>
  <si>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</si>
  <si>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</si>
  <si>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</si>
  <si>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</si>
  <si>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</si>
  <si>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</si>
  <si>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</si>
  <si>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</si>
  <si>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</si>
  <si>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</si>
  <si>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</si>
  <si>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</si>
  <si>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</si>
  <si>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</si>
  <si>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</si>
  <si>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</si>
  <si>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</si>
  <si>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</si>
  <si>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</si>
  <si>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</si>
  <si>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</si>
  <si>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</si>
  <si>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</si>
  <si>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</si>
  <si>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</si>
  <si>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</si>
  <si>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</si>
  <si>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</si>
  <si>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</si>
  <si>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</si>
  <si>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</si>
  <si>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</si>
  <si>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</si>
  <si>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</si>
  <si>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</si>
  <si>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</si>
  <si>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</si>
  <si>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</si>
  <si>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</si>
  <si>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</si>
  <si>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</si>
  <si>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</si>
  <si>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</si>
  <si>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</si>
  <si>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</si>
  <si>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</si>
  <si>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</si>
  <si>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</si>
  <si>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</si>
  <si>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</si>
  <si>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</si>
  <si>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</si>
  <si>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</si>
  <si>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</si>
  <si>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</si>
  <si>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</si>
  <si>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</si>
  <si>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</si>
  <si>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</si>
  <si>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</si>
  <si>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</si>
  <si>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</si>
  <si>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</si>
  <si>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</si>
  <si>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</si>
  <si>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</si>
  <si>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</si>
  <si>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</si>
  <si>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</si>
  <si>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</si>
  <si>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</si>
  <si>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</si>
  <si>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</si>
  <si>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</si>
  <si>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</si>
  <si>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</si>
  <si>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</si>
  <si>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</si>
  <si>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</si>
  <si>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</si>
  <si>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</si>
  <si>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</si>
  <si>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</si>
  <si>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</si>
  <si>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</si>
  <si>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</si>
  <si>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</si>
  <si>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</si>
  <si>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</si>
  <si>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</si>
  <si>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</si>
  <si>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</si>
  <si>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</si>
  <si>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</si>
  <si>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</si>
  <si>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</si>
  <si>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</si>
  <si>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</si>
  <si>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</si>
  <si>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</si>
  <si>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</si>
  <si>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</si>
  <si>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</si>
  <si>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</si>
  <si>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</si>
  <si>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</si>
  <si>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</si>
  <si>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</si>
  <si>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</si>
  <si>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</si>
  <si>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</si>
  <si>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</si>
  <si>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</si>
  <si>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</si>
  <si>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</si>
  <si>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</si>
  <si>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</si>
  <si>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</si>
  <si>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</si>
  <si>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</si>
  <si>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</si>
  <si>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</si>
  <si>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</si>
  <si>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</si>
  <si>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</si>
  <si>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</si>
  <si>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</si>
  <si>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</si>
  <si>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</si>
  <si>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</si>
  <si>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</si>
  <si>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</si>
  <si>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</si>
  <si>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</si>
  <si>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</si>
  <si>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</si>
  <si>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</si>
  <si>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</si>
  <si>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</si>
  <si>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</si>
  <si>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</si>
  <si>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</si>
  <si>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</si>
  <si>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</si>
  <si>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</si>
  <si>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</si>
  <si>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</si>
  <si>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</si>
  <si>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</si>
  <si>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</si>
  <si>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</si>
  <si>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</si>
  <si>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</si>
  <si>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</si>
  <si>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</si>
  <si>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</si>
  <si>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</si>
  <si>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</si>
  <si>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</si>
  <si>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</si>
  <si>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</si>
  <si>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</si>
  <si>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</si>
  <si>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</si>
  <si>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</si>
  <si>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</si>
  <si>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</si>
  <si>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</si>
  <si>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</si>
  <si>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</si>
  <si>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</si>
  <si>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</si>
  <si>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</si>
  <si>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</si>
  <si>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</si>
  <si>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</si>
  <si>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</si>
  <si>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</si>
  <si>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</si>
  <si>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</si>
  <si>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</si>
  <si>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</si>
  <si>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</si>
  <si>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</si>
  <si>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</si>
  <si>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</si>
  <si>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</si>
  <si>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</si>
  <si>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</si>
  <si>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</si>
  <si>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</si>
  <si>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</si>
  <si>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</si>
  <si>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</si>
  <si>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</si>
  <si>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</si>
  <si>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</si>
  <si>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</si>
  <si>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</si>
  <si>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</si>
  <si>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</si>
  <si>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</si>
  <si>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</si>
  <si>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</si>
  <si>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</si>
  <si>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</si>
  <si>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</si>
  <si>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</si>
  <si>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</si>
  <si>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</si>
  <si>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</si>
  <si>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</si>
  <si>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</si>
  <si>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</si>
  <si>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</si>
  <si>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</si>
  <si>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</si>
  <si>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</si>
  <si>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</si>
  <si>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</si>
  <si>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</si>
  <si>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</si>
  <si>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</si>
  <si>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</si>
  <si>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</si>
  <si>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</si>
  <si>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</si>
  <si>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</si>
  <si>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</si>
  <si>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</si>
  <si>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</si>
  <si>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</si>
  <si>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</si>
  <si>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</si>
  <si>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</si>
  <si>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</si>
  <si>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</si>
  <si>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</si>
  <si>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</si>
  <si>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</si>
  <si>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</si>
  <si>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</si>
  <si>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</si>
  <si>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</si>
  <si>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</si>
  <si>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</si>
  <si>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</si>
  <si>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</si>
  <si>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</si>
  <si>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</si>
  <si>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</si>
  <si>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</si>
  <si>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</si>
  <si>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</si>
  <si>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</si>
  <si>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</si>
  <si>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</si>
  <si>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</si>
  <si>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</si>
  <si>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</si>
  <si>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</si>
  <si>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</si>
  <si>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</si>
  <si>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</si>
  <si>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</si>
  <si>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</si>
  <si>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</si>
  <si>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</si>
  <si>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</si>
  <si>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</si>
  <si>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</si>
  <si>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</si>
  <si>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</si>
  <si>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</si>
  <si>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</si>
  <si>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</si>
  <si>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</si>
  <si>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</si>
  <si>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</si>
  <si>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</si>
  <si>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</si>
  <si>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</si>
  <si>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</si>
  <si>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</si>
  <si>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</si>
  <si>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</si>
  <si>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</si>
  <si>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</si>
  <si>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</si>
  <si>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</si>
  <si>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</si>
  <si>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</si>
  <si>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</si>
  <si>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</si>
  <si>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</si>
  <si>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</si>
  <si>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</si>
  <si>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</si>
  <si>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</si>
  <si>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</si>
  <si>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</si>
  <si>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</si>
  <si>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</si>
  <si>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</si>
  <si>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</si>
  <si>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</si>
  <si>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</si>
  <si>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</si>
  <si>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</si>
  <si>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</si>
  <si>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</si>
  <si>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</si>
  <si>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</si>
  <si>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</si>
  <si>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</si>
  <si>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</si>
  <si>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</si>
  <si>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</si>
  <si>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</si>
  <si>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</si>
  <si>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</si>
  <si>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</si>
  <si>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</si>
  <si>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</si>
  <si>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</si>
  <si>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</si>
  <si>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</si>
  <si>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</si>
  <si>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</si>
  <si>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</si>
  <si>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</si>
  <si>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</si>
  <si>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</si>
  <si>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</si>
  <si>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</si>
  <si>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</si>
  <si>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</si>
  <si>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</si>
  <si>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</si>
  <si>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</si>
  <si>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</si>
  <si>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</si>
  <si>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</si>
  <si>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</si>
  <si>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</si>
  <si>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</si>
  <si>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</si>
  <si>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</si>
  <si>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</si>
  <si>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</si>
  <si>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</si>
  <si>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</si>
  <si>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</si>
  <si>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</si>
  <si>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</si>
  <si>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</si>
  <si>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</si>
  <si>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</si>
  <si>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</si>
  <si>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</si>
  <si>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</si>
  <si>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</si>
  <si>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</si>
  <si>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</si>
  <si>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</si>
  <si>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</si>
  <si>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</si>
  <si>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</si>
  <si>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</si>
  <si>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</si>
  <si>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</si>
  <si>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</si>
  <si>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</si>
  <si>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</si>
  <si>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</si>
  <si>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</si>
  <si>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</si>
  <si>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</si>
  <si>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</si>
  <si>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</si>
  <si>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</si>
  <si>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</si>
  <si>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</si>
  <si>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</si>
  <si>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</si>
  <si>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</si>
  <si>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</si>
  <si>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</si>
  <si>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</si>
  <si>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</si>
  <si>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</si>
  <si>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</si>
  <si>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</si>
  <si>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</si>
  <si>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</si>
  <si>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</si>
  <si>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</si>
  <si>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</si>
  <si>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</si>
  <si>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</si>
  <si>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</si>
  <si>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</si>
  <si>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</si>
  <si>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</si>
  <si>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</si>
  <si>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</si>
  <si>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</si>
  <si>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</si>
  <si>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</si>
  <si>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</si>
  <si>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</si>
  <si>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</si>
  <si>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</si>
  <si>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</si>
  <si>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</si>
  <si>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</si>
  <si>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</si>
  <si>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</si>
  <si>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</si>
  <si>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</si>
  <si>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</si>
  <si>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</si>
  <si>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</si>
  <si>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</si>
  <si>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</si>
  <si>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</si>
  <si>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</si>
  <si>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</si>
  <si>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</si>
  <si>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</si>
  <si>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</si>
  <si>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</si>
  <si>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</si>
  <si>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</si>
  <si>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</si>
  <si>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</si>
  <si>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</si>
  <si>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</si>
  <si>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</si>
  <si>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</si>
  <si>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</si>
  <si>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</si>
  <si>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</si>
  <si>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</si>
  <si>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</si>
  <si>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</si>
  <si>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</si>
  <si>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</si>
  <si>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</si>
  <si>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</si>
  <si>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</si>
  <si>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</si>
  <si>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</si>
  <si>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</si>
  <si>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</si>
  <si>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</si>
  <si>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</si>
  <si>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</si>
  <si>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</si>
  <si>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</si>
  <si>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</si>
  <si>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</si>
  <si>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</si>
  <si>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</si>
  <si>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</si>
  <si>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</si>
  <si>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</si>
  <si>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</si>
  <si>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</si>
  <si>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</si>
  <si>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</si>
  <si>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</si>
  <si>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</si>
  <si>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</si>
  <si>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</si>
  <si>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</si>
  <si>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</si>
  <si>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</si>
  <si>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</si>
  <si>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</si>
  <si>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</si>
  <si>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</si>
  <si>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</si>
  <si>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</si>
  <si>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</si>
  <si>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</si>
  <si>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</si>
  <si>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</si>
  <si>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</si>
  <si>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</si>
  <si>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</si>
  <si>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</si>
  <si>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</si>
  <si>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</si>
  <si>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</si>
  <si>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</si>
  <si>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</si>
  <si>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</si>
  <si>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</si>
  <si>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</si>
  <si>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</si>
  <si>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</si>
  <si>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</si>
  <si>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</si>
  <si>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</si>
  <si>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</si>
  <si>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</si>
  <si>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</si>
  <si>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</si>
  <si>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</si>
  <si>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</si>
  <si>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</si>
  <si>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</si>
  <si>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</si>
  <si>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</si>
  <si>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</si>
  <si>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</si>
  <si>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</si>
  <si>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</si>
  <si>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</si>
  <si>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</si>
  <si>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</si>
  <si>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</si>
  <si>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</si>
  <si>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</si>
  <si>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</si>
  <si>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</si>
  <si>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</si>
  <si>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</si>
  <si>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</si>
  <si>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</si>
  <si>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</si>
  <si>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</si>
  <si>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</si>
  <si>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</si>
  <si>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</si>
  <si>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</si>
  <si>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</si>
  <si>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</si>
  <si>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</si>
  <si>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</si>
  <si>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</si>
  <si>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</si>
  <si>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</si>
  <si>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</si>
  <si>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</si>
  <si>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</si>
  <si>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</si>
  <si>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</si>
  <si>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</si>
  <si>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</si>
  <si>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</si>
  <si>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</si>
  <si>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</si>
  <si>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</si>
  <si>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</si>
  <si>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</si>
  <si>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</si>
  <si>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</si>
  <si>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</si>
  <si>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</si>
  <si>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</si>
  <si>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</si>
  <si>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</si>
  <si>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</si>
  <si>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</si>
  <si>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</si>
  <si>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</si>
  <si>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</si>
  <si>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</si>
  <si>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</si>
  <si>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</si>
  <si>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</si>
  <si>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</si>
  <si>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</si>
  <si>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</si>
  <si>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</si>
  <si>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</si>
  <si>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</si>
  <si>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</si>
  <si>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</si>
  <si>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</si>
  <si>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</si>
  <si>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</si>
  <si>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</si>
  <si>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</si>
  <si>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</si>
  <si>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</si>
  <si>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</si>
  <si>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</si>
  <si>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</si>
  <si>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</si>
  <si>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</si>
  <si>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</si>
  <si>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</si>
  <si>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</si>
  <si>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</si>
  <si>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</si>
  <si>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</si>
  <si>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</si>
  <si>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</si>
  <si>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</si>
  <si>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</si>
  <si>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</si>
  <si>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</si>
  <si>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</si>
  <si>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</si>
  <si>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</si>
  <si>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</si>
  <si>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</si>
  <si>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</si>
  <si>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</si>
  <si>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</si>
  <si>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</si>
  <si>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</si>
  <si>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</si>
  <si>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</si>
  <si>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</si>
  <si>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</si>
  <si>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</si>
  <si>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</si>
  <si>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</si>
  <si>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</si>
  <si>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</si>
  <si>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</si>
  <si>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</si>
  <si>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</si>
  <si>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</si>
  <si>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</si>
  <si>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</si>
  <si>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</si>
  <si>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</si>
  <si>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</si>
  <si>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</si>
  <si>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</si>
  <si>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</si>
  <si>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</si>
  <si>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</si>
  <si>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</si>
  <si>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</si>
  <si>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</si>
  <si>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</si>
  <si>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</si>
  <si>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</si>
  <si>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</si>
  <si>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</si>
  <si>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</si>
  <si>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</si>
  <si>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</si>
  <si>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</si>
  <si>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</si>
  <si>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</si>
  <si>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</si>
  <si>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</si>
  <si>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</si>
  <si>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</si>
  <si>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</si>
  <si>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</si>
  <si>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</si>
  <si>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</si>
  <si>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</si>
  <si>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</si>
  <si>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</si>
  <si>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</si>
  <si>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</si>
  <si>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</si>
  <si>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</si>
  <si>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</si>
  <si>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</si>
  <si>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</si>
  <si>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</si>
  <si>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</si>
  <si>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</si>
  <si>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</si>
  <si>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</si>
  <si>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</si>
  <si>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</si>
  <si>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</si>
  <si>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</si>
  <si>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</si>
  <si>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</si>
  <si>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</si>
  <si>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</si>
  <si>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</si>
  <si>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</si>
  <si>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</si>
  <si>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</si>
  <si>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</si>
  <si>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</si>
  <si>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</si>
  <si>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</si>
  <si>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</si>
  <si>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</si>
  <si>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</si>
  <si>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</si>
  <si>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</si>
  <si>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</si>
  <si>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</si>
  <si>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</si>
  <si>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</si>
  <si>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</si>
  <si>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</si>
  <si>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</si>
  <si>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</si>
  <si>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</si>
  <si>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</si>
  <si>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</si>
  <si>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</si>
  <si>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</si>
  <si>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</si>
  <si>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</si>
  <si>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</si>
  <si>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</si>
  <si>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</si>
  <si>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</si>
  <si>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</si>
  <si>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</si>
  <si>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</si>
  <si>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</si>
  <si>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</si>
  <si>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</si>
  <si>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</si>
  <si>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</si>
  <si>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</si>
  <si>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</si>
  <si>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</si>
  <si>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</si>
  <si>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</si>
  <si>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</si>
  <si>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</si>
  <si>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</si>
  <si>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</si>
  <si>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</si>
  <si>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</si>
  <si>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</si>
  <si>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</si>
  <si>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</si>
  <si>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</si>
  <si>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</si>
  <si>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</si>
  <si>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</si>
  <si>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</si>
  <si>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</si>
  <si>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</si>
  <si>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</si>
  <si>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</si>
  <si>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</si>
  <si>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</si>
  <si>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</si>
  <si>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</si>
  <si>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</si>
  <si>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</si>
  <si>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</si>
  <si>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</si>
  <si>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</si>
  <si>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</si>
  <si>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</si>
  <si>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</si>
  <si>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</si>
  <si>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</si>
  <si>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</si>
  <si>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</si>
  <si>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</si>
  <si>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</si>
  <si>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</si>
  <si>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</si>
  <si>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</si>
  <si>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</si>
  <si>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</si>
  <si>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</si>
  <si>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</si>
  <si>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</si>
  <si>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</si>
  <si>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</si>
  <si>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</si>
  <si>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</si>
  <si>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</si>
  <si>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</si>
  <si>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</si>
  <si>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</si>
  <si>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</si>
  <si>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</si>
  <si>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</si>
  <si>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</si>
  <si>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</si>
  <si>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</si>
  <si>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</si>
  <si>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</si>
  <si>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</si>
  <si>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</si>
  <si>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</si>
  <si>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</si>
  <si>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</si>
  <si>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</si>
  <si>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</si>
  <si>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</si>
  <si>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</si>
  <si>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</si>
  <si>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</si>
  <si>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</si>
  <si>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</si>
  <si>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</si>
  <si>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</si>
  <si>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</si>
  <si>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</si>
  <si>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</si>
  <si>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</si>
  <si>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</si>
  <si>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</si>
  <si>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</si>
  <si>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</si>
  <si>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</si>
  <si>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</si>
  <si>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</si>
  <si>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</si>
  <si>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</si>
  <si>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</si>
  <si>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</si>
  <si>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</si>
  <si>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</si>
  <si>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</si>
  <si>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</si>
  <si>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</si>
  <si>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</si>
  <si>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</si>
  <si>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</si>
  <si>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</si>
  <si>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</si>
  <si>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</si>
  <si>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</si>
  <si>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</si>
  <si>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</si>
  <si>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</si>
  <si>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</si>
  <si>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</si>
  <si>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</si>
  <si>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</si>
  <si>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</si>
  <si>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</si>
  <si>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</si>
  <si>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</si>
  <si>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</si>
  <si>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</si>
  <si>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</si>
  <si>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</si>
  <si>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</si>
  <si>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</si>
  <si>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</si>
  <si>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</si>
  <si>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</si>
  <si>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</si>
  <si>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</si>
  <si>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</si>
  <si>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</si>
  <si>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</si>
  <si>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</si>
  <si>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</si>
  <si>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</si>
  <si>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</si>
  <si>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</si>
  <si>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</si>
  <si>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</si>
  <si>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</si>
  <si>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</si>
  <si>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</si>
  <si>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</si>
  <si>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</si>
  <si>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</si>
  <si>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</si>
  <si>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</si>
  <si>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</si>
  <si>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</si>
  <si>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</si>
  <si>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</si>
  <si>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</si>
  <si>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</si>
  <si>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</si>
  <si>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</si>
  <si>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</si>
  <si>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</si>
  <si>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</si>
  <si>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</si>
  <si>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</si>
  <si>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</si>
  <si>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</si>
  <si>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</si>
  <si>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</si>
  <si>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</si>
  <si>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</si>
  <si>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</si>
  <si>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</si>
  <si>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</si>
  <si>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</si>
  <si>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</si>
  <si>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</si>
  <si>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</si>
  <si>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</si>
  <si>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</si>
  <si>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</si>
  <si>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</si>
  <si>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</si>
  <si>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</si>
  <si>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</si>
  <si>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</si>
  <si>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</si>
  <si>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</si>
  <si>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</si>
  <si>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</si>
  <si>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</si>
  <si>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</si>
  <si>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</si>
  <si>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</si>
  <si>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</si>
  <si>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</si>
  <si>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</si>
  <si>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</si>
  <si>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</si>
  <si>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</si>
  <si>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</si>
  <si>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</si>
  <si>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</si>
  <si>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</si>
  <si>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</si>
  <si>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</si>
  <si>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</si>
  <si>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</si>
  <si>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</si>
  <si>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</si>
  <si>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</si>
  <si>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</si>
  <si>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</si>
  <si>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</si>
  <si>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</si>
  <si>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</si>
  <si>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</si>
  <si>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</si>
  <si>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</si>
  <si>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</si>
  <si>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</si>
  <si>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</si>
  <si>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</si>
  <si>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</si>
  <si>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</si>
  <si>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</si>
  <si>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</si>
  <si>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</si>
  <si>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</si>
  <si>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</si>
  <si>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</si>
  <si>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</si>
  <si>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</si>
  <si>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</si>
  <si>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</si>
  <si>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</si>
  <si>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</si>
  <si>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</si>
  <si>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</si>
  <si>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</si>
  <si>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</si>
  <si>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</si>
  <si>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</si>
  <si>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</si>
  <si>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</si>
  <si>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</si>
  <si>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</si>
  <si>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</si>
  <si>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</si>
  <si>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</si>
  <si>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</si>
  <si>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</si>
  <si>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</si>
  <si>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</si>
  <si>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</si>
  <si>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</si>
  <si>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</si>
  <si>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</si>
  <si>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</si>
  <si>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</si>
  <si>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</si>
  <si>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</si>
  <si>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</si>
  <si>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</si>
  <si>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</si>
  <si>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</si>
  <si>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</si>
  <si>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</si>
  <si>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</si>
  <si>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</si>
  <si>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</si>
  <si>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</si>
  <si>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</si>
  <si>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</si>
  <si>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</si>
  <si>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</si>
  <si>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</si>
  <si>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</si>
  <si>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</si>
  <si>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</si>
  <si>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</si>
  <si>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</si>
  <si>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</si>
  <si>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</si>
  <si>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</si>
  <si>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</si>
  <si>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</si>
  <si>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</si>
  <si>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</si>
  <si>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</si>
  <si>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</si>
  <si>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</si>
  <si>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</si>
  <si>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</si>
  <si>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</si>
  <si>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</si>
  <si>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</si>
  <si>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</si>
  <si>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</si>
  <si>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</si>
  <si>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</si>
  <si>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</si>
  <si>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</si>
  <si>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</si>
  <si>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</si>
  <si>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</si>
  <si>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</si>
  <si>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</si>
  <si>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</si>
  <si>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</si>
  <si>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</si>
  <si>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</si>
  <si>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</si>
  <si>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</si>
  <si>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</si>
  <si>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</si>
  <si>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</si>
  <si>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</si>
  <si>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</si>
  <si>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</si>
  <si>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</si>
  <si>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</si>
  <si>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</si>
  <si>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</si>
  <si>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</si>
  <si>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</si>
  <si>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</si>
  <si>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</si>
  <si>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</si>
  <si>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</si>
  <si>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</si>
  <si>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</si>
  <si>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</si>
  <si>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</si>
  <si>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</si>
  <si>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</si>
  <si>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</si>
  <si>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</si>
  <si>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</si>
  <si>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</si>
  <si>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</si>
  <si>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</si>
  <si>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</si>
  <si>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</si>
  <si>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</si>
  <si>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</si>
  <si>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</si>
  <si>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</si>
  <si>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</si>
  <si>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</si>
  <si>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</si>
  <si>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</si>
  <si>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</si>
  <si>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</si>
  <si>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</si>
  <si>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</si>
  <si>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</si>
  <si>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</si>
  <si>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</si>
  <si>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</si>
  <si>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</si>
  <si>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</si>
  <si>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</si>
  <si>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</si>
  <si>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</si>
  <si>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</si>
  <si>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</si>
  <si>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</si>
  <si>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</si>
  <si>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</si>
  <si>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</si>
  <si>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</si>
  <si>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</si>
  <si>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</si>
  <si>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</si>
  <si>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</si>
  <si>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</si>
  <si>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</si>
  <si>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</si>
  <si>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</si>
  <si>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</si>
  <si>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</si>
  <si>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</si>
  <si>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</si>
  <si>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</si>
  <si>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</si>
  <si>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</si>
  <si>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</si>
  <si>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</si>
  <si>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</si>
  <si>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</si>
  <si>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</si>
  <si>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</si>
  <si>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</si>
  <si>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</si>
  <si>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</si>
  <si>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</si>
  <si>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</si>
  <si>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</si>
  <si>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</si>
  <si>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</si>
  <si>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</si>
  <si>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</si>
  <si>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</si>
  <si>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</si>
  <si>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</si>
  <si>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</si>
  <si>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</si>
  <si>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</si>
  <si>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</si>
  <si>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</si>
  <si>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</si>
  <si>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</si>
  <si>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</si>
  <si>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</si>
  <si>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</si>
  <si>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</si>
  <si>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</si>
  <si>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</si>
  <si>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</si>
  <si>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</si>
  <si>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</si>
  <si>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</si>
  <si>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</si>
  <si>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</si>
  <si>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</si>
  <si>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</si>
  <si>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</si>
  <si>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</si>
  <si>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</si>
  <si>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</si>
  <si>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</si>
  <si>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</si>
  <si>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</si>
  <si>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</si>
  <si>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</si>
  <si>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</si>
  <si>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</si>
  <si>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</si>
  <si>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</si>
  <si>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</si>
  <si>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</si>
  <si>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</si>
  <si>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</si>
  <si>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</si>
  <si>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</si>
  <si>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</si>
  <si>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</si>
  <si>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</si>
  <si>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</si>
  <si>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</si>
  <si>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</si>
  <si>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</si>
  <si>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</si>
  <si>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</si>
  <si>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</si>
  <si>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</si>
  <si>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</si>
  <si>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</si>
  <si>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</si>
  <si>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</si>
  <si>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</si>
  <si>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</si>
  <si>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</si>
  <si>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</si>
  <si>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</si>
  <si>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</si>
  <si>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</si>
  <si>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</si>
  <si>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</si>
  <si>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</si>
  <si>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</si>
  <si>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</si>
  <si>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</si>
  <si>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</si>
  <si>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</si>
  <si>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</si>
  <si>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</si>
  <si>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</si>
  <si>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</si>
  <si>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</si>
  <si>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</si>
  <si>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</si>
  <si>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</si>
  <si>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</si>
  <si>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</si>
  <si>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</si>
  <si>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</si>
  <si>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</si>
  <si>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</si>
  <si>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</si>
  <si>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</si>
  <si>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</si>
  <si>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</si>
  <si>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</si>
  <si>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</si>
  <si>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</si>
  <si>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</si>
  <si>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</si>
  <si>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</si>
  <si>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</si>
  <si>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</si>
  <si>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</si>
  <si>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</si>
  <si>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</si>
  <si>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</si>
  <si>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</si>
  <si>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</si>
  <si>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</si>
  <si>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</si>
  <si>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</si>
  <si>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</si>
  <si>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</si>
  <si>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</si>
  <si>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</si>
  <si>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</si>
  <si>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</si>
  <si>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</si>
  <si>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</si>
  <si>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</si>
  <si>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</si>
  <si>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</si>
  <si>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</si>
  <si>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</si>
  <si>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</si>
  <si>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</si>
  <si>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</si>
  <si>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</si>
  <si>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</si>
  <si>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</si>
  <si>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</si>
  <si>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</si>
  <si>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</si>
  <si>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</si>
  <si>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</si>
  <si>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</si>
  <si>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</si>
  <si>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</si>
  <si>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</si>
  <si>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</si>
  <si>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</si>
  <si>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</si>
  <si>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</si>
  <si>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</si>
  <si>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</si>
  <si>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</si>
  <si>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</si>
  <si>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</si>
  <si>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</si>
  <si>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</si>
  <si>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</si>
  <si>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</si>
  <si>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</si>
  <si>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</si>
  <si>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</si>
  <si>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</si>
  <si>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</si>
  <si>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</si>
  <si>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</si>
  <si>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</si>
  <si>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</si>
  <si>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</si>
  <si>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</si>
  <si>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</si>
  <si>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</si>
  <si>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</si>
  <si>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</si>
  <si>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</si>
  <si>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</si>
  <si>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</si>
  <si>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</si>
  <si>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</si>
  <si>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</si>
  <si>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</si>
  <si>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</si>
  <si>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</si>
  <si>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</si>
  <si>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</si>
  <si>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</si>
  <si>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</si>
  <si>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</si>
  <si>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</si>
  <si>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</si>
  <si>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</si>
  <si>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</si>
  <si>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</si>
  <si>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</si>
  <si>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</si>
  <si>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</si>
  <si>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</si>
  <si>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</si>
  <si>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</si>
  <si>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</si>
  <si>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</si>
  <si>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</si>
  <si>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</si>
  <si>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</si>
  <si>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</si>
  <si>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</si>
  <si>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</si>
  <si>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</si>
  <si>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</si>
  <si>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</si>
  <si>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</si>
  <si>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</si>
  <si>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</si>
  <si>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</si>
  <si>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</si>
  <si>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</si>
  <si>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</si>
  <si>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</si>
  <si>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</si>
  <si>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</si>
  <si>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</si>
  <si>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</si>
  <si>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</si>
  <si>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</si>
  <si>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</si>
  <si>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</si>
  <si>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</si>
  <si>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</si>
  <si>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</si>
  <si>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</si>
  <si>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</si>
  <si>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</si>
  <si>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</si>
  <si>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</si>
  <si>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</si>
  <si>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</si>
  <si>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</si>
  <si>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</si>
  <si>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</si>
  <si>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</si>
  <si>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</si>
  <si>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</si>
  <si>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</si>
  <si>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</si>
  <si>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</si>
  <si>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</si>
  <si>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</si>
  <si>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</si>
  <si>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</si>
  <si>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</si>
  <si>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</si>
  <si>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</si>
  <si>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</si>
  <si>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</si>
  <si>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</si>
  <si>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</si>
  <si>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</si>
  <si>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</si>
  <si>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</si>
  <si>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</si>
  <si>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</si>
  <si>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</si>
  <si>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</si>
  <si>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</si>
  <si>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</si>
  <si>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</si>
  <si>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</si>
  <si>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</si>
  <si>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</si>
  <si>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</si>
  <si>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</si>
  <si>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</si>
  <si>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</si>
  <si>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</si>
  <si>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</si>
  <si>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</si>
  <si>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</si>
  <si>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</si>
  <si>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</si>
  <si>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</si>
  <si>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</si>
  <si>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</si>
  <si>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</si>
  <si>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</si>
  <si>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</si>
  <si>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</si>
  <si>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</si>
  <si>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</si>
  <si>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</si>
  <si>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</si>
  <si>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</si>
  <si>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</si>
  <si>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</si>
  <si>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</si>
  <si>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</si>
  <si>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</si>
  <si>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</si>
  <si>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</si>
  <si>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</si>
  <si>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</si>
  <si>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</si>
  <si>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</si>
  <si>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</si>
  <si>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</si>
  <si>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</si>
  <si>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</si>
  <si>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</si>
  <si>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</si>
  <si>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</si>
  <si>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</si>
  <si>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</si>
  <si>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</si>
  <si>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</si>
  <si>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</si>
  <si>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</si>
  <si>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</si>
  <si>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</si>
  <si>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</si>
  <si>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</si>
  <si>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</si>
  <si>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</si>
  <si>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</si>
  <si>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</si>
  <si>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</si>
  <si>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</si>
  <si>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</si>
  <si>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</si>
  <si>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</si>
  <si>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</si>
  <si>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</si>
  <si>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</si>
  <si>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</si>
  <si>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</si>
  <si>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</si>
  <si>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</si>
  <si>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</si>
  <si>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</si>
  <si>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</si>
  <si>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</si>
  <si>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</si>
  <si>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</si>
  <si>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</si>
  <si>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</si>
  <si>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</si>
  <si>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</si>
  <si>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</si>
  <si>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</si>
  <si>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</si>
  <si>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</si>
  <si>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</si>
  <si>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</si>
  <si>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</si>
  <si>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</si>
  <si>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</si>
  <si>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</si>
  <si>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</si>
  <si>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</si>
  <si>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</si>
  <si>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</si>
  <si>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</si>
  <si>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</si>
  <si>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</si>
  <si>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</si>
  <si>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</si>
  <si>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</si>
  <si>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</si>
  <si>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</si>
  <si>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</si>
  <si>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</si>
  <si>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</si>
  <si>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</si>
  <si>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</si>
  <si>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</si>
  <si>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</si>
  <si>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</si>
  <si>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</si>
  <si>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</si>
  <si>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</si>
  <si>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</si>
  <si>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</si>
  <si>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</si>
  <si>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</si>
  <si>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</si>
  <si>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</si>
  <si>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</si>
  <si>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</si>
  <si>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</si>
  <si>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</si>
  <si>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</si>
  <si>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</si>
  <si>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</si>
  <si>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</si>
  <si>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</si>
  <si>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</si>
  <si>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</si>
  <si>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</si>
  <si>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</si>
  <si>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</si>
  <si>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</si>
  <si>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</si>
  <si>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</si>
  <si>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</si>
  <si>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</si>
  <si>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</si>
  <si>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</si>
  <si>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</si>
  <si>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</si>
  <si>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</si>
  <si>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</si>
  <si>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</si>
  <si>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</si>
  <si>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</si>
  <si>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</si>
  <si>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</si>
  <si>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</si>
  <si>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</si>
  <si>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</si>
  <si>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</si>
  <si>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</si>
  <si>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</si>
  <si>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</si>
  <si>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</si>
  <si>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</si>
  <si>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</si>
  <si>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</si>
  <si>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</si>
  <si>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</si>
  <si>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</si>
  <si>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</si>
  <si>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</si>
  <si>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</si>
  <si>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</si>
  <si>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</si>
  <si>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</si>
  <si>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</si>
  <si>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</si>
  <si>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</si>
  <si>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</si>
  <si>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</si>
  <si>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</si>
  <si>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</si>
  <si>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</si>
  <si>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</si>
  <si>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</si>
  <si>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</si>
  <si>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</si>
  <si>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</si>
  <si>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</si>
  <si>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</si>
  <si>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</si>
  <si>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</si>
  <si>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</si>
  <si>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</si>
  <si>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</si>
  <si>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</si>
  <si>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</si>
  <si>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</si>
  <si>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</si>
  <si>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</si>
  <si>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</si>
  <si>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</si>
  <si>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</si>
  <si>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</si>
  <si>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</si>
  <si>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</si>
  <si>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</si>
  <si>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</si>
  <si>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</si>
  <si>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</si>
  <si>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</si>
  <si>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</si>
  <si>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</si>
  <si>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</si>
  <si>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</si>
  <si>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</si>
  <si>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</si>
  <si>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</si>
  <si>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</si>
  <si>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</si>
  <si>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</si>
  <si>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</si>
  <si>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</si>
  <si>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</si>
  <si>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</si>
  <si>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</si>
  <si>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</si>
  <si>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</si>
  <si>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</si>
  <si>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</si>
  <si>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</si>
  <si>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</si>
  <si>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</si>
  <si>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</si>
  <si>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</si>
  <si>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</si>
  <si>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</si>
  <si>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</si>
  <si>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</si>
  <si>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</si>
  <si>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</si>
  <si>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</si>
  <si>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</si>
  <si>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</si>
  <si>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</si>
  <si>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</si>
  <si>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</si>
  <si>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</si>
  <si>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</si>
  <si>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</si>
  <si>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</si>
  <si>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</si>
  <si>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</si>
  <si>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</si>
  <si>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</si>
  <si>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</si>
  <si>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</si>
  <si>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</si>
  <si>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</si>
  <si>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</si>
  <si>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</si>
  <si>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</si>
  <si>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</si>
  <si>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</si>
  <si>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</si>
  <si>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</si>
  <si>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</si>
  <si>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</si>
  <si>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</si>
  <si>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</si>
  <si>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</si>
  <si>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</si>
  <si>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</si>
  <si>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</si>
  <si>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</si>
  <si>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</si>
  <si>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</si>
  <si>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</si>
  <si>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</si>
  <si>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</si>
  <si>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</si>
  <si>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</si>
  <si>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</si>
  <si>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</si>
  <si>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</si>
  <si>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</si>
  <si>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</si>
  <si>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</si>
  <si>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</si>
  <si>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</si>
  <si>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</si>
  <si>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</si>
  <si>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</si>
  <si>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</si>
  <si>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</si>
  <si>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</si>
  <si>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</si>
  <si>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</si>
  <si>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</si>
  <si>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</si>
  <si>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</si>
  <si>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</si>
  <si>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</si>
  <si>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</si>
  <si>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</si>
  <si>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</si>
  <si>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</si>
  <si>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</si>
  <si>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</si>
  <si>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</si>
  <si>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</si>
  <si>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</si>
  <si>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</si>
  <si>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</si>
  <si>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</si>
  <si>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</si>
  <si>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</si>
  <si>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</si>
  <si>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</si>
  <si>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</si>
  <si>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</si>
  <si>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</si>
  <si>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</si>
  <si>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</si>
  <si>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</si>
  <si>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</si>
  <si>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</si>
  <si>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</si>
  <si>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</si>
  <si>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</si>
  <si>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</si>
  <si>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</si>
  <si>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</si>
  <si>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</si>
  <si>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</si>
  <si>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</si>
  <si>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</si>
  <si>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</si>
  <si>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</si>
  <si>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</si>
  <si>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</si>
  <si>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</si>
  <si>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</si>
  <si>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</si>
  <si>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</si>
  <si>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</si>
  <si>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</si>
  <si>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</si>
  <si>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</si>
  <si>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</si>
  <si>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</si>
  <si>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</si>
  <si>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</si>
  <si>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</si>
  <si>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</si>
  <si>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</si>
  <si>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</si>
  <si>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</si>
  <si>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</si>
  <si>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</si>
  <si>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</si>
  <si>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</si>
  <si>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</si>
  <si>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</si>
  <si>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</si>
  <si>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</si>
  <si>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</si>
  <si>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</si>
  <si>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</si>
  <si>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</si>
  <si>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</si>
  <si>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</si>
  <si>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</si>
  <si>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</si>
  <si>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</si>
  <si>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</si>
  <si>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</si>
  <si>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</si>
  <si>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</si>
  <si>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</si>
  <si>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</si>
  <si>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</si>
  <si>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</si>
  <si>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</si>
  <si>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</si>
  <si>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</si>
  <si>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</si>
  <si>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</si>
  <si>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</si>
  <si>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</si>
  <si>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</si>
  <si>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</si>
  <si>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</si>
  <si>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</si>
  <si>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</si>
  <si>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</si>
  <si>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</si>
  <si>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</si>
  <si>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</si>
  <si>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</si>
  <si>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</si>
  <si>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</si>
  <si>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</si>
  <si>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</si>
  <si>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</si>
  <si>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</si>
  <si>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</si>
  <si>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</si>
  <si>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</si>
  <si>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</si>
  <si>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</si>
  <si>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</si>
  <si>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</si>
  <si>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</si>
  <si>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</si>
  <si>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</si>
  <si>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</si>
  <si>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</si>
  <si>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</si>
  <si>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</si>
  <si>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</si>
  <si>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</si>
  <si>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</si>
  <si>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</si>
  <si>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</si>
  <si>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</si>
  <si>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</si>
  <si>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</si>
  <si>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</si>
  <si>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</si>
  <si>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</si>
  <si>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</si>
  <si>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</si>
  <si>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</si>
  <si>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</si>
  <si>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</si>
  <si>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</si>
  <si>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</si>
  <si>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</si>
  <si>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</si>
  <si>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</si>
  <si>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</si>
  <si>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</si>
  <si>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</si>
  <si>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</si>
  <si>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</si>
  <si>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</si>
  <si>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</si>
  <si>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</si>
  <si>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</si>
  <si>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</si>
  <si>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</si>
  <si>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</si>
  <si>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</si>
  <si>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</si>
  <si>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</si>
  <si>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</si>
  <si>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</si>
  <si>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</si>
  <si>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</si>
  <si>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</si>
  <si>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</si>
  <si>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</si>
  <si>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</si>
  <si>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</si>
  <si>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</si>
  <si>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</si>
  <si>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</si>
  <si>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</si>
  <si>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</si>
  <si>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</si>
  <si>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</si>
  <si>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</si>
  <si>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</si>
  <si>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</si>
  <si>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</si>
  <si>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</si>
  <si>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</si>
  <si>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</si>
  <si>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</si>
  <si>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</si>
  <si>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</si>
  <si>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</si>
  <si>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</si>
  <si>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</si>
  <si>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</si>
  <si>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</si>
  <si>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</si>
  <si>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</si>
  <si>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</si>
  <si>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</si>
  <si>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</si>
  <si>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</si>
  <si>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</si>
  <si>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</si>
  <si>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</si>
  <si>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</si>
  <si>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</si>
  <si>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</si>
  <si>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</si>
  <si>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</si>
  <si>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</si>
  <si>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</si>
  <si>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</si>
  <si>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</si>
  <si>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</si>
  <si>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</si>
  <si>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</si>
  <si>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</si>
  <si>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</si>
  <si>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</si>
  <si>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</si>
  <si>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</si>
  <si>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</si>
  <si>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</si>
  <si>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</si>
  <si>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</si>
  <si>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</si>
  <si>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</si>
  <si>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</si>
  <si>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</si>
  <si>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</si>
  <si>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</si>
  <si>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</si>
  <si>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</si>
  <si>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</si>
  <si>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</si>
  <si>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</si>
  <si>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</si>
  <si>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</si>
  <si>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</si>
  <si>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</si>
  <si>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</si>
  <si>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</si>
  <si>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</si>
  <si>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</si>
  <si>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</si>
  <si>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</si>
  <si>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</si>
  <si>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</si>
  <si>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</si>
  <si>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</si>
  <si>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</si>
  <si>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</si>
  <si>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</si>
  <si>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</si>
  <si>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</si>
  <si>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</si>
  <si>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</si>
  <si>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</si>
  <si>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</si>
  <si>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</si>
  <si>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</si>
  <si>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</si>
  <si>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</si>
  <si>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</si>
  <si>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</si>
  <si>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</si>
  <si>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</si>
  <si>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</si>
  <si>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</si>
  <si>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</si>
  <si>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</si>
  <si>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</si>
  <si>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</si>
  <si>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</si>
  <si>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</si>
  <si>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</si>
  <si>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</si>
  <si>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</si>
  <si>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</si>
  <si>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</si>
  <si>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</si>
  <si>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</si>
  <si>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</si>
  <si>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</si>
  <si>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</si>
  <si>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</si>
  <si>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</si>
  <si>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</si>
  <si>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</si>
  <si>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</si>
  <si>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</si>
  <si>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</si>
  <si>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</si>
  <si>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</si>
  <si>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</si>
  <si>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</si>
  <si>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</si>
  <si>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</si>
  <si>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</si>
  <si>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</si>
  <si>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</si>
  <si>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</si>
  <si>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</si>
  <si>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</si>
  <si>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</si>
  <si>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</si>
  <si>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</si>
  <si>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</si>
  <si>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</si>
  <si>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</si>
  <si>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</si>
  <si>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</si>
  <si>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</si>
  <si>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</si>
  <si>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</si>
  <si>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</si>
  <si>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</si>
  <si>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</si>
  <si>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</si>
  <si>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</si>
  <si>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</si>
  <si>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</si>
  <si>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</si>
  <si>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</si>
  <si>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</si>
  <si>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</si>
  <si>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</si>
  <si>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</si>
  <si>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</si>
  <si>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</si>
  <si>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</si>
  <si>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</si>
  <si>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</si>
  <si>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</si>
  <si>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</si>
  <si>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</si>
  <si>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</si>
  <si>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</si>
  <si>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</si>
  <si>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</si>
  <si>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</si>
  <si>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</si>
  <si>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</si>
  <si>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</si>
  <si>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</si>
  <si>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</si>
  <si>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</si>
  <si>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</si>
  <si>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</si>
  <si>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</si>
  <si>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</si>
  <si>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</si>
  <si>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</si>
  <si>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</si>
  <si>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</si>
  <si>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</si>
  <si>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</si>
  <si>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</si>
  <si>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</si>
  <si>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</si>
  <si>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</si>
  <si>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</si>
  <si>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</si>
  <si>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</si>
  <si>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</si>
  <si>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</si>
  <si>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</si>
  <si>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</si>
  <si>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</si>
  <si>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</si>
  <si>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</si>
  <si>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</si>
  <si>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</si>
  <si>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</si>
  <si>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</si>
  <si>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</si>
  <si>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</si>
  <si>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</si>
  <si>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</si>
  <si>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</si>
  <si>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</si>
  <si>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</si>
  <si>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</si>
  <si>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</si>
  <si>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</si>
  <si>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</si>
  <si>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</si>
  <si>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</si>
  <si>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</si>
  <si>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</si>
  <si>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</si>
  <si>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</si>
  <si>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</si>
  <si>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</si>
  <si>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</si>
  <si>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</si>
  <si>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</si>
  <si>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</si>
  <si>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</si>
  <si>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</si>
  <si>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</si>
  <si>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</si>
  <si>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</si>
  <si>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</si>
  <si>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</si>
  <si>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</si>
  <si>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</si>
  <si>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</si>
  <si>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</si>
  <si>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</si>
  <si>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</si>
  <si>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</si>
  <si>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</si>
  <si>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</si>
  <si>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</si>
  <si>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</si>
  <si>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</si>
  <si>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</si>
  <si>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</si>
  <si>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</si>
  <si>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</si>
  <si>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</si>
  <si>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</si>
  <si>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</si>
  <si>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</si>
  <si>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</si>
  <si>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</si>
  <si>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</si>
  <si>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</si>
  <si>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</si>
  <si>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</si>
  <si>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</si>
  <si>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</si>
  <si>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</si>
  <si>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</si>
  <si>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</si>
  <si>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</si>
  <si>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</si>
  <si>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</si>
  <si>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</si>
  <si>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</si>
  <si>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</si>
  <si>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</si>
  <si>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</si>
  <si>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</si>
  <si>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</si>
  <si>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</si>
  <si>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</si>
  <si>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</si>
  <si>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</si>
  <si>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</si>
  <si>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</si>
  <si>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</si>
  <si>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</si>
  <si>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</si>
  <si>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</si>
  <si>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</si>
  <si>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</si>
  <si>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</si>
  <si>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</si>
  <si>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</si>
  <si>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</si>
  <si>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</si>
  <si>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</si>
  <si>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</si>
  <si>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</si>
  <si>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</si>
  <si>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</si>
  <si>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</si>
  <si>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</si>
  <si>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</si>
  <si>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</si>
  <si>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</si>
  <si>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</si>
  <si>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</si>
  <si>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</si>
  <si>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</si>
  <si>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</si>
  <si>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</si>
  <si>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</si>
  <si>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</si>
  <si>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</si>
  <si>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</si>
  <si>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</si>
  <si>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</si>
  <si>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</si>
  <si>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</si>
  <si>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</si>
  <si>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</si>
  <si>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</si>
  <si>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</si>
  <si>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</si>
  <si>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</si>
  <si>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</si>
  <si>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</si>
  <si>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</si>
  <si>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</si>
  <si>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</si>
  <si>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</si>
  <si>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</si>
  <si>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</si>
  <si>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</si>
  <si>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</si>
  <si>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</si>
  <si>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</si>
  <si>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</si>
  <si>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</si>
  <si>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</si>
  <si>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</si>
  <si>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</si>
  <si>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</si>
  <si>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</si>
  <si>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</si>
  <si>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</si>
  <si>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</si>
  <si>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</si>
  <si>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</si>
  <si>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</si>
  <si>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</si>
  <si>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</si>
  <si>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</si>
  <si>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</si>
  <si>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</si>
  <si>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</si>
  <si>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</si>
  <si>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</si>
  <si>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</si>
  <si>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</si>
  <si>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</si>
  <si>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</si>
  <si>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</si>
  <si>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</si>
  <si>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</si>
  <si>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</si>
  <si>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</si>
  <si>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</si>
  <si>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</si>
  <si>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</si>
  <si>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</si>
  <si>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</si>
  <si>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</si>
  <si>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</si>
  <si>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</si>
  <si>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</si>
  <si>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</si>
  <si>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</si>
  <si>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</si>
  <si>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</si>
  <si>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</si>
  <si>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</si>
  <si>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</si>
  <si>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</si>
  <si>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</si>
  <si>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</si>
  <si>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</si>
  <si>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</si>
  <si>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</si>
  <si>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</si>
  <si>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</si>
  <si>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</si>
  <si>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</si>
  <si>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</si>
  <si>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</si>
  <si>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</si>
  <si>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</si>
  <si>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</si>
  <si>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</si>
  <si>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</si>
  <si>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</si>
  <si>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</si>
  <si>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</si>
  <si>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</si>
  <si>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</si>
  <si>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</si>
  <si>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</si>
  <si>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</si>
  <si>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</si>
  <si>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</si>
  <si>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</si>
  <si>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</si>
  <si>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</si>
  <si>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</si>
  <si>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</si>
  <si>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</si>
  <si>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</si>
  <si>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</si>
  <si>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</si>
  <si>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</si>
  <si>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</si>
  <si>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</si>
  <si>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</si>
  <si>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</si>
  <si>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</si>
  <si>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</si>
  <si>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</si>
  <si>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</si>
  <si>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</si>
  <si>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</si>
  <si>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</si>
  <si>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</si>
  <si>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</si>
  <si>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</si>
  <si>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</si>
  <si>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</si>
  <si>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</si>
  <si>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</si>
  <si>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</si>
  <si>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</si>
  <si>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</si>
  <si>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</si>
  <si>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</si>
  <si>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</si>
  <si>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</si>
  <si>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</si>
  <si>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</si>
  <si>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</si>
  <si>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</si>
  <si>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</si>
  <si>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</si>
  <si>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</si>
  <si>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</si>
  <si>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</si>
  <si>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</si>
  <si>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</si>
  <si>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</si>
  <si>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</si>
  <si>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</si>
  <si>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</si>
  <si>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</si>
  <si>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</si>
  <si>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</si>
  <si>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</si>
  <si>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</si>
  <si>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</si>
  <si>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</si>
  <si>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</si>
  <si>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</si>
  <si>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</si>
  <si>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</si>
  <si>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</si>
  <si>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</si>
  <si>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</si>
  <si>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</si>
  <si>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</si>
  <si>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</si>
  <si>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</si>
  <si>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</si>
  <si>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</si>
  <si>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</si>
  <si>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</si>
  <si>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</si>
  <si>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</si>
  <si>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</si>
  <si>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</si>
  <si>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</si>
  <si>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</si>
  <si>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</si>
  <si>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</si>
  <si>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</si>
  <si>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</si>
  <si>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</si>
  <si>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</si>
  <si>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</si>
  <si>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</si>
  <si>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</si>
  <si>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</si>
  <si>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</si>
  <si>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</si>
  <si>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</si>
  <si>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</si>
  <si>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</si>
  <si>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</si>
  <si>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</si>
  <si>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</si>
  <si>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</si>
  <si>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</si>
  <si>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</si>
  <si>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</si>
  <si>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</si>
  <si>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</si>
  <si>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</si>
  <si>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</si>
  <si>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</si>
  <si>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</si>
  <si>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</si>
  <si>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</si>
  <si>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</si>
  <si>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</si>
  <si>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</si>
  <si>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</si>
  <si>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</si>
  <si>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</si>
  <si>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</si>
  <si>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</si>
  <si>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</si>
  <si>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</si>
  <si>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</si>
  <si>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</si>
  <si>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</si>
  <si>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</si>
  <si>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</si>
  <si>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</si>
  <si>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</si>
  <si>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</si>
  <si>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</si>
  <si>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</si>
  <si>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</si>
  <si>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</si>
  <si>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</si>
  <si>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</si>
  <si>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</si>
  <si>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</si>
  <si>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</si>
  <si>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</si>
  <si>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</si>
  <si>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</si>
  <si>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</si>
  <si>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</si>
  <si>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</si>
  <si>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</si>
  <si>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</si>
  <si>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</si>
  <si>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</si>
  <si>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</si>
  <si>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</si>
  <si>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</si>
  <si>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</si>
  <si>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</si>
  <si>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</si>
  <si>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</si>
  <si>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</si>
  <si>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</si>
  <si>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</si>
  <si>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</si>
  <si>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</si>
  <si>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</si>
  <si>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</si>
  <si>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</si>
  <si>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</si>
  <si>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</si>
  <si>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</si>
  <si>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</si>
  <si>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</si>
  <si>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</si>
  <si>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</si>
  <si>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</si>
  <si>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</si>
  <si>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</si>
  <si>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</si>
  <si>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</si>
  <si>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</si>
  <si>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</si>
  <si>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</si>
  <si>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</si>
  <si>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</si>
  <si>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</si>
  <si>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</si>
  <si>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</si>
  <si>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</si>
  <si>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</si>
  <si>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</si>
  <si>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</si>
  <si>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</si>
  <si>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</si>
  <si>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</si>
  <si>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</si>
  <si>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</si>
  <si>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</si>
  <si>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</si>
  <si>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</si>
  <si>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</si>
  <si>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</si>
  <si>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</si>
  <si>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</si>
  <si>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</si>
  <si>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</si>
  <si>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</si>
  <si>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</si>
  <si>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</si>
  <si>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</si>
  <si>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</si>
  <si>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</si>
  <si>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</si>
  <si>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</si>
  <si>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</si>
  <si>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</si>
  <si>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</si>
  <si>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</si>
  <si>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</si>
  <si>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</si>
  <si>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</si>
  <si>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</si>
  <si>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</si>
  <si>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</si>
  <si>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</si>
  <si>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</si>
  <si>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</si>
  <si>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</si>
  <si>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</si>
  <si>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</si>
  <si>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</si>
  <si>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</si>
  <si>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</si>
  <si>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</si>
  <si>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</si>
  <si>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</si>
  <si>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</si>
  <si>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</si>
  <si>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</si>
  <si>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</si>
  <si>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</si>
  <si>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</si>
  <si>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</si>
  <si>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</si>
  <si>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</si>
  <si>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</si>
  <si>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</si>
  <si>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</si>
  <si>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</si>
  <si>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</si>
  <si>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</si>
  <si>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</si>
  <si>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</si>
  <si>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</si>
  <si>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</si>
  <si>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</si>
  <si>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</si>
  <si>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</si>
  <si>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</si>
  <si>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</si>
  <si>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</si>
  <si>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</si>
  <si>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</si>
  <si>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</si>
  <si>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</si>
  <si>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</si>
  <si>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</si>
  <si>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</si>
  <si>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</si>
  <si>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</si>
  <si>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</si>
  <si>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</si>
  <si>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</si>
  <si>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</si>
  <si>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</si>
  <si>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</si>
  <si>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</si>
  <si>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</si>
  <si>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</si>
  <si>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</si>
  <si>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</si>
  <si>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</si>
  <si>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</si>
  <si>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</si>
  <si>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</si>
  <si>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</si>
  <si>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</si>
  <si>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</si>
  <si>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</si>
  <si>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</si>
  <si>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</si>
  <si>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</si>
  <si>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</si>
  <si>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</si>
  <si>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</si>
  <si>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</si>
  <si>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</si>
  <si>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</si>
  <si>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</si>
  <si>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</si>
  <si>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</si>
  <si>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</si>
  <si>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</si>
  <si>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</si>
  <si>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</si>
  <si>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</si>
  <si>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</si>
  <si>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</si>
  <si>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</si>
  <si>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</si>
  <si>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</si>
  <si>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</si>
  <si>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</si>
  <si>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</si>
  <si>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</si>
  <si>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</si>
  <si>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</si>
  <si>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</si>
  <si>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</si>
  <si>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</si>
  <si>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</si>
  <si>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</si>
  <si>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</si>
  <si>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</si>
  <si>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</si>
  <si>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</si>
  <si>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</si>
  <si>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</si>
  <si>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</si>
  <si>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</si>
  <si>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</si>
  <si>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</si>
  <si>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</si>
  <si>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</si>
  <si>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</si>
  <si>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</si>
  <si>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</si>
  <si>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</si>
  <si>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</si>
  <si>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</si>
  <si>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</si>
  <si>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</si>
  <si>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</si>
  <si>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</si>
  <si>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</si>
  <si>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</si>
  <si>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</si>
  <si>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</si>
  <si>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</si>
  <si>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</si>
  <si>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</si>
  <si>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</si>
  <si>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</si>
  <si>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</si>
  <si>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</si>
  <si>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</si>
  <si>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</si>
  <si>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</si>
  <si>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</si>
  <si>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</si>
  <si>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</si>
  <si>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</si>
  <si>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</si>
  <si>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</si>
  <si>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</si>
  <si>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</si>
  <si>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</si>
  <si>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</si>
  <si>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</si>
  <si>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</si>
  <si>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</si>
  <si>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</si>
  <si>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</si>
  <si>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</si>
  <si>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</si>
  <si>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</si>
  <si>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</si>
  <si>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</si>
  <si>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</si>
  <si>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</si>
  <si>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</si>
  <si>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</si>
  <si>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</si>
  <si>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</si>
  <si>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</si>
  <si>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</si>
  <si>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</si>
  <si>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</si>
  <si>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</si>
  <si>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</si>
  <si>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</si>
  <si>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</si>
  <si>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</si>
  <si>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</si>
  <si>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</si>
  <si>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</si>
  <si>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</si>
  <si>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</si>
  <si>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</si>
  <si>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</si>
  <si>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</si>
  <si>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</si>
  <si>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</si>
  <si>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</si>
  <si>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</si>
  <si>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</si>
  <si>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</si>
  <si>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</si>
  <si>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</si>
  <si>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</si>
  <si>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</si>
  <si>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</si>
  <si>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</si>
  <si>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</si>
  <si>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</si>
  <si>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</si>
  <si>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</si>
  <si>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</si>
  <si>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</si>
  <si>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</si>
  <si>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</si>
  <si>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</si>
  <si>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</si>
  <si>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</si>
  <si>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</si>
  <si>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</si>
  <si>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</si>
  <si>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</si>
  <si>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</si>
  <si>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</si>
  <si>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</si>
  <si>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</si>
  <si>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</si>
  <si>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</si>
  <si>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</si>
  <si>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</si>
  <si>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</si>
  <si>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</si>
  <si>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</si>
  <si>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</si>
  <si>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</si>
  <si>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</si>
  <si>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</si>
  <si>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</si>
  <si>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</si>
  <si>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</si>
  <si>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</si>
  <si>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</si>
  <si>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</si>
  <si>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</si>
  <si>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</si>
  <si>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</si>
  <si>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</si>
  <si>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</si>
  <si>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</si>
  <si>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</si>
  <si>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</si>
  <si>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</si>
  <si>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</si>
  <si>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</si>
  <si>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</si>
  <si>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</si>
  <si>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</si>
  <si>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</si>
  <si>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</si>
  <si>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</si>
  <si>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</si>
  <si>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</si>
  <si>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</si>
  <si>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</si>
  <si>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</si>
  <si>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</si>
  <si>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</si>
  <si>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</si>
  <si>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</si>
  <si>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</si>
  <si>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</si>
  <si>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</si>
  <si>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</si>
  <si>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</si>
  <si>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</si>
  <si>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</si>
  <si>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</si>
  <si>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</si>
  <si>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</si>
  <si>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</si>
  <si>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</si>
  <si>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</si>
  <si>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</si>
  <si>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</si>
  <si>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</si>
  <si>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</si>
  <si>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</si>
  <si>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</si>
  <si>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</si>
  <si>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</si>
  <si>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</si>
  <si>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</si>
  <si>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</si>
  <si>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</si>
  <si>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</si>
  <si>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</si>
  <si>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</si>
  <si>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</si>
  <si>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</si>
  <si>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</si>
  <si>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</si>
  <si>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</si>
  <si>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</si>
  <si>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</si>
  <si>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</si>
  <si>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</si>
  <si>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</si>
  <si>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</si>
  <si>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</si>
  <si>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</si>
  <si>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</si>
  <si>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</si>
  <si>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</si>
  <si>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</si>
  <si>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</si>
  <si>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</si>
  <si>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</si>
  <si>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</si>
  <si>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</si>
  <si>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</si>
  <si>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</si>
  <si>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</si>
  <si>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</si>
  <si>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</si>
  <si>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</si>
  <si>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</si>
  <si>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</si>
  <si>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</si>
  <si>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</si>
  <si>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</si>
  <si>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</si>
  <si>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</si>
  <si>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</si>
  <si>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</si>
  <si>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</si>
  <si>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</si>
  <si>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</si>
  <si>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</si>
  <si>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</si>
  <si>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</si>
  <si>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</si>
  <si>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</si>
  <si>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</si>
  <si>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</si>
  <si>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</si>
  <si>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</si>
  <si>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</si>
  <si>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</si>
  <si>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</si>
  <si>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</si>
  <si>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</si>
  <si>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</si>
  <si>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</si>
  <si>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</si>
  <si>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</si>
  <si>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</si>
  <si>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</si>
  <si>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</si>
  <si>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</si>
  <si>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</si>
  <si>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</si>
  <si>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</si>
  <si>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</si>
  <si>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</si>
  <si>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</si>
  <si>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</si>
  <si>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</si>
  <si>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</si>
  <si>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</si>
  <si>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</si>
  <si>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</si>
  <si>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</si>
  <si>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</si>
  <si>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</si>
  <si>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</si>
  <si>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</si>
  <si>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</si>
  <si>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</si>
  <si>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</si>
  <si>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</si>
  <si>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</si>
  <si>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</si>
  <si>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</si>
  <si>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</si>
  <si>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</si>
  <si>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</si>
  <si>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</si>
  <si>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</si>
  <si>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</si>
  <si>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</si>
  <si>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</si>
  <si>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</si>
  <si>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</si>
  <si>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</si>
  <si>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</si>
  <si>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</si>
  <si>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</si>
  <si>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</si>
  <si>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</si>
  <si>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</si>
  <si>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</si>
  <si>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</si>
  <si>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</si>
  <si>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</si>
  <si>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</si>
  <si>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</si>
  <si>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</si>
  <si>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</si>
  <si>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</si>
  <si>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</si>
  <si>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</si>
  <si>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</si>
  <si>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</si>
  <si>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</si>
  <si>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</si>
  <si>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</si>
  <si>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</si>
  <si>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</si>
  <si>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</si>
  <si>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</si>
  <si>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</si>
  <si>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</si>
  <si>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</si>
  <si>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</si>
  <si>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</si>
  <si>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</si>
  <si>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</si>
  <si>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</si>
  <si>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</si>
  <si>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</si>
  <si>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</si>
  <si>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</si>
  <si>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</si>
  <si>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</si>
  <si>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</si>
  <si>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</si>
  <si>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</si>
  <si>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</si>
  <si>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</si>
  <si>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</si>
  <si>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</si>
  <si>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</si>
  <si>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</si>
  <si>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</si>
  <si>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</si>
  <si>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</si>
  <si>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</si>
  <si>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</si>
  <si>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</si>
  <si>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</si>
  <si>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</si>
  <si>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</si>
  <si>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</si>
  <si>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</si>
  <si>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</si>
  <si>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</si>
  <si>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</si>
  <si>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</si>
  <si>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</si>
  <si>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</si>
  <si>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</si>
  <si>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</si>
  <si>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</si>
  <si>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</si>
  <si>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</si>
  <si>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</si>
  <si>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</si>
  <si>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</si>
  <si>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</si>
  <si>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</si>
  <si>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</si>
  <si>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</si>
  <si>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</si>
  <si>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</si>
  <si>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</si>
  <si>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</si>
  <si>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</si>
  <si>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</si>
  <si>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</si>
  <si>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</si>
  <si>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</si>
  <si>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</si>
  <si>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</si>
  <si>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</si>
  <si>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</si>
  <si>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</si>
  <si>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</si>
  <si>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</si>
  <si>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</si>
  <si>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</si>
  <si>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</si>
  <si>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</si>
  <si>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</si>
  <si>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</si>
  <si>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</si>
  <si>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</si>
  <si>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</si>
  <si>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</si>
  <si>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</si>
  <si>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</si>
  <si>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</si>
  <si>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</si>
  <si>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</si>
  <si>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</si>
  <si>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</si>
  <si>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</si>
  <si>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</si>
  <si>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</si>
  <si>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</si>
  <si>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</si>
  <si>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</si>
  <si>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</si>
  <si>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</si>
  <si>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</si>
  <si>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</si>
  <si>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</si>
  <si>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</si>
  <si>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</si>
  <si>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</si>
  <si>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</si>
  <si>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</si>
  <si>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</si>
  <si>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</si>
  <si>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</si>
  <si>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</si>
  <si>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</si>
  <si>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</si>
  <si>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</si>
  <si>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</si>
  <si>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</si>
  <si>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</si>
  <si>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</si>
  <si>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</si>
  <si>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</si>
  <si>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</si>
  <si>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</si>
  <si>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</si>
  <si>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</si>
  <si>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</si>
  <si>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</si>
  <si>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</si>
  <si>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</si>
  <si>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</si>
  <si>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</si>
  <si>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</si>
  <si>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</si>
  <si>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</si>
  <si>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</si>
  <si>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</si>
  <si>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</si>
  <si>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</si>
  <si>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</si>
  <si>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</si>
  <si>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</si>
  <si>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</si>
  <si>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</si>
  <si>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</si>
  <si>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</si>
  <si>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</si>
  <si>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</si>
  <si>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</si>
  <si>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</si>
  <si>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</si>
  <si>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</si>
  <si>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</si>
  <si>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</si>
  <si>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</si>
  <si>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</si>
  <si>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</si>
  <si>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</si>
  <si>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</si>
  <si>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</si>
  <si>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</si>
  <si>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</si>
  <si>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</si>
  <si>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</si>
  <si>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</si>
  <si>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</si>
  <si>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</si>
  <si>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</si>
  <si>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</si>
  <si>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</si>
  <si>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</si>
  <si>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</si>
  <si>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</si>
  <si>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</si>
  <si>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</si>
  <si>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</si>
  <si>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</si>
  <si>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</si>
  <si>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</si>
  <si>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</si>
  <si>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</si>
  <si>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</si>
  <si>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</si>
  <si>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</si>
  <si>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</si>
  <si>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</si>
  <si>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</si>
  <si>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</si>
  <si>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</si>
  <si>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</si>
  <si>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</si>
  <si>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</si>
  <si>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</si>
  <si>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</si>
  <si>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</si>
  <si>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</si>
  <si>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</si>
  <si>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</si>
  <si>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</si>
  <si>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</si>
  <si>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</si>
  <si>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</si>
  <si>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</si>
  <si>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</si>
  <si>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</si>
  <si>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</si>
  <si>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</si>
  <si>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</si>
  <si>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</si>
  <si>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</si>
  <si>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</si>
  <si>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</si>
  <si>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</si>
  <si>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</si>
  <si>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</si>
  <si>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</si>
  <si>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</si>
  <si>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</si>
  <si>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</si>
  <si>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</si>
  <si>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</si>
  <si>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</si>
  <si>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</si>
  <si>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</si>
  <si>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</si>
  <si>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</si>
  <si>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</si>
  <si>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</si>
  <si>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</si>
  <si>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</si>
  <si>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</si>
  <si>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</si>
  <si>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</si>
  <si>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</si>
  <si>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</si>
  <si>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</si>
  <si>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</si>
  <si>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</si>
  <si>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</si>
  <si>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</si>
  <si>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</si>
  <si>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</si>
  <si>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</si>
  <si>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</si>
  <si>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</si>
  <si>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</si>
  <si>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</si>
  <si>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</si>
  <si>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</si>
  <si>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</si>
  <si>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</si>
  <si>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</si>
  <si>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</si>
  <si>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</si>
  <si>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</si>
  <si>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</si>
  <si>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</si>
  <si>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</si>
  <si>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</si>
  <si>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</si>
  <si>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</si>
  <si>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</si>
  <si>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</si>
  <si>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</si>
  <si>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</si>
  <si>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</si>
  <si>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</si>
  <si>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</si>
  <si>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</si>
  <si>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</si>
  <si>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</si>
  <si>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</si>
  <si>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</si>
  <si>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</si>
  <si>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</si>
  <si>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</si>
  <si>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</si>
  <si>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</si>
  <si>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</si>
  <si>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</si>
  <si>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</si>
  <si>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</si>
  <si>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</si>
  <si>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</si>
  <si>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</si>
  <si>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</si>
  <si>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</si>
  <si>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</si>
  <si>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</si>
  <si>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</si>
  <si>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</si>
  <si>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</si>
  <si>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</si>
  <si>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</si>
  <si>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</si>
  <si>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</si>
  <si>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</si>
  <si>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</si>
  <si>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</si>
  <si>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</si>
  <si>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</si>
  <si>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</si>
  <si>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</si>
  <si>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</si>
  <si>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</si>
  <si>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</si>
  <si>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</si>
  <si>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</si>
  <si>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</si>
  <si>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</si>
  <si>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</si>
  <si>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</si>
  <si>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</si>
  <si>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</si>
  <si>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</si>
  <si>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</si>
  <si>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</si>
  <si>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</si>
  <si>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</si>
  <si>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</si>
  <si>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</si>
  <si>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</si>
  <si>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</si>
  <si>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</si>
  <si>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</si>
  <si>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</si>
  <si>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</si>
  <si>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</si>
  <si>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</si>
  <si>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</si>
  <si>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</si>
  <si>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</si>
  <si>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</si>
  <si>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</si>
  <si>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</si>
  <si>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</si>
  <si>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</si>
  <si>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</si>
  <si>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</si>
  <si>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</si>
  <si>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</si>
  <si>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</si>
  <si>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</si>
  <si>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</si>
  <si>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</si>
  <si>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</si>
  <si>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</si>
  <si>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</si>
  <si>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</si>
  <si>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</si>
  <si>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</si>
  <si>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</si>
  <si>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</si>
  <si>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</si>
  <si>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</si>
  <si>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</si>
  <si>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</si>
  <si>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</si>
  <si>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</si>
  <si>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</si>
  <si>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</si>
  <si>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</si>
  <si>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</si>
  <si>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</si>
  <si>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</si>
  <si>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</si>
  <si>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</si>
  <si>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</si>
  <si>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</si>
  <si>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</si>
  <si>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</si>
  <si>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</si>
  <si>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</si>
  <si>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</si>
  <si>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</si>
  <si>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</si>
  <si>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</si>
  <si>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</si>
  <si>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</si>
  <si>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</si>
  <si>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</si>
  <si>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</si>
  <si>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</si>
  <si>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</si>
  <si>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</si>
  <si>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</si>
  <si>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</si>
  <si>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</si>
  <si>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</si>
  <si>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</si>
  <si>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</si>
  <si>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</si>
  <si>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</si>
  <si>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</si>
  <si>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</si>
  <si>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</si>
  <si>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</si>
  <si>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</si>
  <si>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</si>
  <si>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</si>
  <si>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</si>
  <si>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</si>
  <si>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</si>
  <si>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</si>
  <si>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</si>
  <si>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</si>
  <si>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</si>
  <si>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</si>
  <si>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</si>
  <si>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</si>
  <si>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</si>
  <si>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</si>
  <si>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</si>
  <si>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</si>
  <si>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</si>
  <si>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</si>
  <si>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</si>
  <si>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</si>
  <si>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</si>
  <si>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</si>
  <si>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</si>
  <si>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</si>
  <si>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</si>
  <si>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</si>
  <si>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</si>
  <si>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</si>
  <si>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</si>
  <si>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</si>
  <si>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</si>
  <si>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</si>
  <si>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</si>
  <si>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</si>
  <si>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</si>
  <si>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</si>
  <si>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</si>
  <si>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</si>
  <si>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</si>
  <si>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</si>
  <si>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</si>
  <si>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</si>
  <si>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</si>
  <si>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</si>
  <si>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</si>
  <si>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</si>
  <si>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</si>
  <si>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</si>
  <si>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</si>
  <si>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</si>
  <si>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</si>
  <si>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</si>
  <si>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</si>
  <si>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</si>
  <si>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</si>
  <si>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</si>
  <si>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</si>
  <si>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</si>
  <si>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</si>
  <si>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</si>
  <si>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</si>
  <si>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</si>
  <si>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</si>
  <si>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</si>
  <si>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</si>
  <si>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</si>
  <si>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</si>
  <si>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</si>
  <si>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</si>
  <si>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</si>
  <si>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</si>
  <si>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</si>
  <si>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</si>
  <si>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</si>
  <si>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</si>
  <si>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</si>
  <si>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</si>
  <si>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</si>
  <si>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</si>
  <si>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</si>
  <si>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</si>
  <si>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</si>
  <si>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</si>
  <si>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</si>
  <si>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</si>
  <si>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</si>
  <si>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</si>
  <si>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</si>
  <si>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</si>
  <si>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</si>
  <si>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</si>
  <si>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</si>
  <si>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</si>
  <si>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</si>
  <si>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</si>
  <si>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</si>
  <si>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</si>
  <si>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</si>
  <si>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</si>
  <si>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</si>
  <si>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</si>
  <si>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</si>
  <si>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</si>
  <si>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</si>
  <si>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</si>
  <si>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</si>
  <si>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</si>
  <si>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</si>
  <si>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</si>
  <si>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</si>
  <si>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</si>
  <si>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</si>
  <si>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</si>
  <si>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</si>
  <si>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</si>
  <si>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</si>
  <si>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</si>
  <si>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</si>
  <si>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</si>
  <si>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</si>
  <si>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</si>
  <si>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</si>
  <si>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</si>
  <si>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</si>
  <si>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</si>
  <si>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</si>
  <si>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</si>
  <si>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</si>
  <si>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</si>
  <si>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</si>
  <si>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</si>
  <si>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</si>
  <si>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</si>
  <si>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</si>
  <si>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</si>
  <si>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</si>
  <si>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</si>
  <si>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</si>
  <si>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</si>
  <si>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</si>
  <si>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</si>
  <si>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</si>
  <si>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</si>
  <si>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</si>
  <si>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</si>
  <si>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</si>
  <si>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</si>
  <si>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</si>
  <si>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</si>
  <si>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</si>
  <si>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</si>
  <si>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</si>
  <si>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</si>
  <si>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</si>
  <si>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</si>
  <si>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</si>
  <si>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</si>
  <si>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</si>
  <si>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</si>
  <si>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</si>
  <si>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</si>
  <si>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</si>
  <si>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</si>
  <si>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</si>
  <si>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</si>
  <si>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</si>
  <si>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</si>
  <si>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</si>
  <si>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</si>
  <si>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</si>
  <si>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</si>
  <si>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</si>
  <si>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</si>
  <si>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</si>
  <si>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</si>
  <si>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</si>
  <si>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</si>
  <si>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</si>
  <si>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</si>
  <si>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</si>
  <si>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</si>
  <si>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</si>
  <si>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</si>
  <si>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</si>
  <si>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</si>
  <si>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</si>
  <si>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</si>
  <si>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</si>
  <si>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</si>
  <si>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</si>
  <si>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</si>
  <si>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</si>
  <si>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</si>
  <si>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</si>
  <si>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</si>
  <si>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</si>
  <si>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</si>
  <si>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</si>
  <si>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</si>
  <si>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</si>
  <si>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</si>
  <si>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</si>
  <si>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</si>
  <si>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</si>
  <si>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</si>
  <si>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</si>
  <si>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</si>
  <si>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</si>
  <si>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</si>
  <si>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</si>
  <si>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</si>
  <si>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</si>
  <si>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</si>
  <si>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</si>
  <si>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</si>
  <si>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</si>
  <si>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</si>
  <si>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</si>
  <si>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</si>
  <si>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</si>
  <si>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</si>
  <si>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</si>
  <si>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</si>
  <si>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</si>
  <si>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</si>
  <si>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</si>
  <si>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</si>
  <si>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</si>
  <si>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</si>
  <si>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</si>
  <si>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</si>
  <si>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</si>
  <si>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</si>
  <si>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</si>
  <si>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</si>
  <si>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</si>
  <si>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</si>
  <si>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</si>
  <si>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</si>
  <si>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</si>
  <si>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</si>
  <si>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</si>
  <si>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</si>
  <si>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</si>
  <si>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</si>
  <si>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</si>
  <si>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</si>
  <si>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</si>
  <si>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</si>
  <si>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</si>
  <si>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</si>
  <si>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</si>
  <si>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</si>
  <si>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</si>
  <si>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</si>
  <si>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</si>
  <si>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</si>
  <si>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</si>
  <si>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</si>
  <si>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</si>
  <si>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</si>
  <si>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</si>
  <si>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</si>
  <si>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</si>
  <si>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</si>
  <si>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</si>
  <si>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</si>
  <si>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</si>
  <si>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</si>
  <si>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</si>
  <si>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</si>
  <si>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</si>
  <si>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</si>
  <si>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</si>
  <si>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</si>
  <si>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</si>
  <si>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</si>
  <si>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</si>
  <si>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</si>
  <si>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</si>
  <si>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</si>
  <si>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</si>
  <si>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</si>
  <si>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</si>
  <si>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</si>
  <si>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</si>
  <si>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</si>
  <si>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</si>
  <si>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</si>
  <si>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</si>
  <si>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</si>
  <si>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</si>
  <si>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</si>
  <si>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</si>
  <si>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</si>
  <si>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</si>
  <si>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</si>
  <si>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</si>
  <si>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</si>
  <si>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</si>
  <si>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</si>
  <si>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</si>
  <si>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</si>
  <si>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</si>
  <si>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</si>
  <si>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</si>
  <si>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</si>
  <si>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</si>
  <si>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</si>
  <si>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</si>
  <si>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</si>
  <si>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</si>
  <si>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</si>
  <si>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</si>
  <si>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</si>
  <si>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</si>
  <si>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</si>
  <si>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</si>
  <si>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</si>
  <si>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</si>
  <si>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</si>
  <si>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</si>
  <si>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</si>
  <si>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</si>
  <si>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</si>
  <si>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</si>
  <si>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</si>
  <si>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</si>
  <si>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</si>
  <si>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</si>
  <si>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</si>
  <si>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</si>
  <si>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</si>
  <si>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</si>
  <si>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</si>
  <si>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</si>
  <si>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</si>
  <si>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</si>
  <si>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</si>
  <si>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</si>
  <si>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</si>
  <si>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</si>
  <si>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</si>
  <si>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</si>
  <si>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</si>
  <si>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</si>
  <si>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</si>
  <si>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</si>
  <si>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</si>
  <si>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</si>
  <si>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</si>
  <si>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</si>
  <si>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</si>
  <si>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</si>
  <si>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</si>
  <si>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</si>
  <si>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</si>
  <si>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</si>
  <si>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</si>
  <si>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</si>
  <si>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</si>
  <si>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</si>
  <si>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</si>
  <si>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</si>
  <si>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</si>
  <si>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</si>
  <si>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</si>
  <si>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</si>
  <si>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</si>
  <si>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</si>
  <si>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</si>
  <si>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</si>
  <si>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</si>
  <si>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</si>
  <si>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</si>
  <si>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</si>
  <si>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</si>
  <si>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</si>
  <si>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</si>
  <si>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</si>
  <si>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</si>
  <si>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</si>
  <si>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</si>
  <si>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</si>
  <si>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</si>
  <si>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</si>
  <si>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</si>
  <si>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</si>
  <si>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</si>
  <si>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</si>
  <si>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</si>
  <si>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</si>
  <si>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</si>
  <si>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</si>
  <si>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</si>
  <si>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</si>
  <si>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</si>
  <si>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</si>
  <si>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</si>
  <si>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</si>
  <si>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</si>
  <si>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</si>
  <si>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</si>
  <si>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</si>
  <si>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</si>
  <si>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</si>
  <si>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</si>
  <si>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</si>
  <si>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</si>
  <si>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</si>
  <si>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</si>
  <si>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</si>
  <si>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</si>
  <si>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</si>
  <si>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</si>
  <si>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</si>
  <si>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</si>
  <si>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</si>
  <si>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</si>
  <si>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</si>
  <si>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</si>
  <si>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</si>
  <si>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</si>
  <si>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</si>
  <si>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</si>
  <si>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</si>
  <si>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</si>
  <si>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</si>
  <si>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</si>
  <si>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</si>
  <si>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</si>
  <si>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</si>
  <si>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</si>
  <si>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</si>
  <si>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</si>
  <si>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</si>
  <si>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</si>
  <si>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</si>
  <si>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</si>
  <si>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</si>
  <si>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</si>
  <si>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</si>
  <si>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</si>
  <si>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</si>
  <si>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</si>
  <si>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</si>
  <si>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</si>
  <si>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</si>
  <si>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</si>
  <si>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</si>
  <si>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</si>
  <si>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</si>
  <si>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</si>
  <si>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</si>
  <si>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</si>
  <si>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</si>
  <si>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</si>
  <si>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</si>
  <si>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</si>
  <si>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</si>
  <si>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</si>
  <si>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</si>
  <si>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</si>
  <si>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</si>
  <si>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</si>
  <si>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</si>
  <si>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</si>
  <si>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</si>
  <si>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</si>
  <si>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</si>
  <si>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</si>
  <si>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</si>
  <si>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</si>
  <si>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</si>
  <si>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</si>
  <si>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</si>
  <si>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</si>
  <si>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</si>
  <si>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</si>
  <si>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</si>
  <si>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</si>
  <si>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</si>
  <si>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</si>
  <si>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</si>
  <si>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</si>
  <si>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</si>
  <si>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</si>
  <si>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</si>
  <si>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</si>
  <si>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</si>
  <si>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</si>
  <si>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</si>
  <si>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</si>
  <si>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</si>
  <si>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</si>
  <si>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</si>
  <si>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</si>
  <si>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</si>
  <si>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</si>
  <si>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</si>
  <si>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</si>
  <si>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</si>
  <si>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</si>
  <si>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</si>
  <si>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</si>
  <si>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</si>
  <si>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</si>
  <si>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</si>
  <si>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</si>
  <si>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</si>
  <si>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</si>
  <si>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</si>
  <si>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</si>
  <si>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</si>
  <si>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</si>
  <si>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</si>
  <si>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</si>
  <si>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</si>
  <si>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</si>
  <si>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</si>
  <si>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</si>
  <si>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</si>
  <si>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</si>
  <si>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</si>
  <si>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</si>
  <si>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</si>
  <si>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</si>
  <si>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</si>
  <si>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</si>
  <si>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</si>
  <si>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</si>
  <si>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</si>
  <si>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</si>
  <si>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</si>
  <si>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</si>
  <si>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</si>
  <si>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</si>
  <si>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</si>
  <si>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</si>
  <si>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</si>
  <si>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</si>
  <si>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</si>
  <si>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</si>
  <si>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</si>
  <si>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</si>
  <si>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</si>
  <si>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</si>
  <si>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</si>
  <si>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</si>
  <si>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</si>
  <si>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</si>
  <si>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</si>
  <si>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</si>
  <si>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</si>
  <si>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</si>
  <si>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</si>
  <si>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</si>
  <si>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</si>
  <si>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</si>
  <si>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</si>
  <si>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</si>
  <si>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</si>
  <si>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</si>
  <si>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</si>
  <si>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</si>
  <si>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</si>
  <si>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</si>
  <si>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</si>
  <si>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</si>
  <si>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</si>
  <si>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</si>
  <si>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</si>
  <si>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</si>
  <si>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</si>
  <si>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</si>
  <si>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</si>
  <si>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</si>
  <si>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</si>
  <si>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</si>
  <si>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</si>
  <si>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</si>
  <si>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</si>
  <si>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</si>
  <si>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</si>
  <si>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</si>
  <si>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</si>
  <si>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</si>
  <si>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</si>
  <si>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</si>
  <si>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</si>
  <si>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</si>
  <si>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</si>
  <si>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</si>
  <si>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</si>
  <si>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</si>
  <si>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</si>
  <si>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</si>
  <si>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</si>
  <si>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</si>
  <si>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</si>
  <si>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</si>
  <si>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</si>
  <si>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</si>
  <si>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</si>
  <si>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</si>
  <si>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</si>
  <si>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</si>
  <si>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</si>
  <si>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</si>
  <si>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</si>
  <si>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</si>
  <si>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</si>
  <si>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</si>
  <si>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</si>
  <si>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</si>
  <si>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</si>
  <si>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</si>
  <si>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</si>
  <si>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</si>
  <si>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</si>
  <si>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</si>
  <si>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</si>
  <si>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</si>
  <si>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</si>
  <si>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</si>
  <si>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</si>
  <si>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</si>
  <si>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</si>
  <si>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</si>
  <si>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</si>
  <si>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</si>
  <si>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</si>
  <si>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</si>
  <si>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</si>
  <si>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</si>
  <si>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</si>
  <si>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</si>
  <si>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</si>
  <si>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</si>
  <si>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</si>
  <si>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</si>
  <si>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</si>
  <si>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</si>
  <si>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</si>
  <si>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</si>
  <si>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</si>
  <si>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</si>
  <si>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</si>
  <si>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</si>
  <si>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</si>
  <si>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</si>
  <si>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</si>
  <si>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</si>
  <si>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</si>
  <si>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</si>
  <si>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</si>
  <si>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</si>
  <si>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</si>
  <si>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</si>
  <si>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</si>
  <si>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</si>
  <si>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</si>
  <si>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</si>
  <si>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</si>
  <si>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</si>
  <si>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</si>
  <si>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</si>
  <si>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</si>
  <si>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</si>
  <si>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</si>
  <si>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</si>
  <si>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</si>
  <si>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</si>
  <si>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</si>
  <si>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</si>
  <si>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</si>
  <si>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</si>
  <si>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</si>
  <si>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</si>
  <si>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</si>
  <si>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</si>
  <si>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</si>
  <si>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</si>
  <si>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</si>
  <si>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</si>
  <si>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</si>
  <si>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</si>
  <si>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</si>
  <si>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</si>
  <si>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</si>
  <si>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</si>
  <si>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</si>
  <si>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</si>
  <si>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</si>
  <si>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</si>
  <si>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</si>
  <si>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</si>
  <si>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</si>
  <si>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</si>
  <si>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</si>
  <si>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</si>
  <si>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</si>
  <si>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</si>
  <si>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</si>
  <si>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</si>
  <si>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</si>
  <si>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</si>
  <si>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</si>
  <si>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</si>
  <si>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</si>
  <si>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</si>
  <si>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</si>
  <si>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</si>
  <si>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</si>
  <si>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</si>
  <si>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</si>
  <si>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</si>
  <si>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</si>
  <si>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</si>
  <si>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</si>
  <si>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</si>
  <si>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</si>
  <si>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</si>
  <si>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</si>
  <si>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</si>
  <si>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</si>
  <si>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</si>
  <si>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</si>
  <si>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</si>
  <si>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</si>
  <si>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</si>
  <si>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</si>
  <si>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</si>
  <si>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</si>
  <si>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</si>
  <si>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</si>
  <si>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</si>
  <si>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</si>
  <si>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</si>
  <si>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</si>
  <si>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</si>
  <si>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</si>
  <si>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</si>
  <si>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</si>
  <si>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</si>
  <si>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</si>
  <si>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</si>
  <si>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</si>
  <si>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</si>
  <si>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</si>
  <si>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</si>
  <si>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</si>
  <si>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</si>
  <si>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</si>
  <si>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</si>
  <si>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</si>
  <si>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</si>
  <si>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</si>
  <si>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</si>
  <si>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</si>
  <si>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</si>
  <si>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</si>
  <si>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</si>
  <si>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</si>
  <si>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</si>
  <si>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</si>
  <si>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</si>
  <si>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</si>
  <si>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</si>
  <si>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</si>
  <si>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</si>
  <si>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</si>
  <si>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</si>
  <si>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</si>
  <si>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</si>
  <si>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</si>
  <si>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</si>
  <si>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</si>
  <si>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</si>
  <si>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</si>
  <si>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</si>
  <si>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</si>
  <si>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</si>
  <si>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</si>
  <si>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</si>
  <si>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</si>
  <si>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</si>
  <si>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</si>
  <si>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</si>
  <si>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</si>
  <si>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</si>
  <si>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</si>
  <si>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</si>
  <si>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</si>
  <si>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</si>
  <si>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</si>
  <si>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</si>
  <si>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</si>
  <si>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</si>
  <si>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</si>
  <si>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</si>
  <si>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</si>
  <si>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</si>
  <si>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</si>
  <si>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</si>
  <si>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</si>
  <si>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</si>
  <si>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</si>
  <si>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</si>
  <si>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</si>
  <si>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</si>
  <si>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</si>
  <si>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</si>
  <si>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</si>
  <si>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</si>
  <si>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</si>
  <si>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</si>
  <si>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</si>
  <si>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</si>
  <si>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</si>
  <si>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</si>
  <si>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</si>
  <si>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</si>
  <si>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</si>
  <si>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</si>
  <si>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</si>
  <si>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</si>
  <si>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</si>
  <si>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</si>
  <si>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</si>
  <si>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</si>
  <si>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</si>
  <si>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</si>
  <si>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</si>
  <si>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</si>
  <si>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</si>
  <si>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</si>
  <si>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</si>
  <si>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</si>
  <si>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</si>
  <si>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</si>
  <si>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</si>
  <si>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</si>
  <si>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</si>
  <si>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</si>
  <si>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</si>
  <si>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</si>
  <si>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</si>
  <si>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</si>
  <si>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</si>
  <si>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</si>
  <si>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</si>
  <si>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</si>
  <si>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</si>
  <si>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</si>
  <si>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</si>
  <si>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</si>
  <si>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</si>
  <si>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</si>
  <si>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</si>
  <si>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</si>
  <si>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</si>
  <si>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</si>
  <si>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</si>
  <si>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</si>
  <si>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</si>
  <si>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</si>
  <si>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</si>
  <si>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</si>
  <si>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</si>
  <si>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</si>
  <si>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</si>
  <si>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</si>
  <si>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</si>
  <si>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</si>
  <si>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</si>
  <si>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</si>
  <si>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</si>
  <si>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</si>
  <si>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</si>
  <si>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</si>
  <si>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</si>
  <si>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</si>
  <si>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</si>
  <si>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</si>
  <si>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</si>
  <si>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</si>
  <si>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</si>
  <si>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</si>
  <si>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</si>
  <si>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</si>
  <si>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</si>
  <si>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</si>
  <si>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</si>
  <si>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</si>
  <si>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</si>
  <si>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</si>
  <si>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</si>
  <si>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</si>
  <si>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</si>
  <si>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</si>
  <si>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</si>
  <si>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</si>
  <si>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</si>
  <si>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</si>
  <si>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</si>
  <si>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</si>
  <si>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</si>
  <si>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</si>
  <si>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</si>
  <si>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</si>
  <si>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</si>
  <si>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</si>
  <si>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</si>
  <si>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</si>
  <si>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</si>
  <si>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</si>
  <si>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</si>
  <si>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</si>
  <si>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</si>
  <si>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</si>
  <si>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</si>
  <si>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</si>
  <si>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</si>
  <si>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</si>
  <si>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</si>
  <si>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</si>
  <si>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</si>
  <si>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</si>
  <si>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</si>
  <si>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</si>
  <si>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</si>
  <si>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</si>
  <si>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</si>
  <si>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</si>
  <si>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</si>
  <si>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</si>
  <si>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</si>
  <si>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</si>
  <si>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</si>
  <si>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</si>
  <si>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</si>
  <si>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</si>
  <si>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</si>
  <si>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</si>
  <si>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</si>
  <si>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</si>
  <si>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</si>
  <si>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</si>
  <si>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</si>
  <si>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</si>
  <si>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</si>
  <si>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</si>
  <si>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</si>
  <si>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</si>
  <si>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</si>
  <si>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</si>
  <si>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</si>
  <si>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</si>
  <si>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</si>
  <si>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</si>
  <si>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</si>
  <si>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</si>
  <si>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</si>
  <si>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</si>
  <si>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</si>
  <si>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</si>
  <si>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</si>
  <si>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</si>
  <si>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</si>
  <si>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</si>
  <si>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</si>
  <si>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</si>
  <si>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</si>
  <si>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</si>
  <si>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</si>
  <si>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</si>
  <si>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</si>
  <si>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</si>
  <si>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</si>
  <si>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</si>
  <si>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</si>
  <si>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</si>
  <si>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</si>
  <si>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</si>
  <si>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</si>
  <si>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</si>
  <si>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</si>
  <si>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</si>
  <si>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</si>
  <si>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</si>
  <si>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</si>
  <si>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</si>
  <si>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</si>
  <si>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</si>
  <si>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</si>
  <si>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</si>
  <si>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</si>
  <si>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</si>
  <si>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</si>
  <si>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</si>
  <si>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</si>
  <si>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</si>
  <si>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</si>
  <si>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</si>
  <si>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</si>
  <si>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</si>
  <si>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</si>
  <si>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</si>
  <si>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</si>
  <si>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</si>
  <si>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</si>
  <si>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</si>
  <si>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</si>
  <si>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</si>
  <si>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</si>
  <si>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</si>
  <si>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</si>
  <si>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</si>
  <si>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</si>
  <si>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</si>
  <si>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</si>
  <si>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</si>
  <si>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</si>
  <si>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</si>
  <si>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</si>
  <si>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</si>
  <si>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</si>
  <si>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</si>
  <si>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</si>
  <si>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</si>
  <si>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</si>
  <si>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</si>
  <si>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</si>
  <si>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</si>
  <si>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</si>
  <si>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</si>
  <si>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</si>
  <si>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</si>
  <si>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</si>
  <si>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</si>
  <si>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</si>
  <si>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</si>
  <si>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</si>
  <si>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</si>
  <si>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</si>
  <si>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</si>
  <si>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</si>
  <si>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</si>
  <si>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</si>
  <si>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</si>
  <si>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</si>
  <si>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</si>
  <si>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</si>
  <si>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</si>
  <si>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</si>
  <si>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</si>
  <si>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</si>
  <si>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</si>
  <si>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</si>
  <si>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</si>
  <si>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</si>
  <si>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</si>
  <si>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</si>
  <si>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</si>
  <si>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</si>
  <si>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</si>
  <si>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</si>
  <si>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</si>
  <si>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</si>
  <si>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</si>
  <si>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</si>
  <si>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</si>
  <si>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</si>
  <si>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</si>
  <si>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</si>
  <si>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</si>
  <si>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</si>
  <si>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</si>
  <si>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</si>
  <si>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</si>
  <si>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</si>
  <si>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</si>
  <si>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</si>
  <si>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</si>
  <si>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</si>
  <si>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</si>
  <si>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</si>
  <si>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</si>
  <si>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</si>
  <si>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</si>
  <si>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</si>
  <si>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</si>
  <si>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</si>
  <si>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</si>
  <si>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</si>
  <si>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</si>
  <si>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</si>
  <si>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</si>
  <si>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</si>
  <si>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</si>
  <si>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</si>
  <si>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</si>
  <si>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</si>
  <si>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</si>
  <si>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</si>
  <si>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</si>
  <si>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</si>
  <si>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</si>
  <si>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</si>
  <si>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</si>
  <si>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</si>
  <si>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</si>
  <si>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</si>
  <si>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</si>
  <si>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</si>
  <si>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</si>
  <si>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</si>
  <si>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</si>
  <si>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</si>
  <si>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</si>
  <si>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</si>
  <si>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</si>
  <si>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</si>
  <si>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</si>
  <si>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</si>
  <si>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</si>
  <si>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</si>
  <si>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</si>
  <si>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</si>
  <si>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</si>
  <si>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</si>
  <si>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</si>
  <si>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</si>
  <si>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</si>
  <si>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</si>
  <si>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</si>
  <si>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</si>
  <si>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</si>
  <si>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</si>
  <si>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</si>
  <si>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</si>
  <si>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</si>
  <si>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</si>
  <si>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</si>
  <si>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</si>
  <si>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</si>
  <si>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</si>
  <si>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</si>
  <si>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</si>
  <si>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</si>
  <si>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</si>
  <si>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</si>
  <si>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</si>
  <si>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</si>
  <si>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</si>
  <si>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</si>
  <si>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</si>
  <si>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</si>
  <si>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</si>
  <si>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</si>
  <si>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</si>
  <si>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</si>
  <si>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</si>
  <si>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</si>
  <si>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</si>
  <si>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</si>
  <si>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</si>
  <si>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</si>
  <si>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</si>
  <si>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</si>
  <si>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</si>
  <si>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</si>
  <si>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</si>
  <si>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</si>
  <si>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</si>
  <si>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</si>
  <si>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</si>
  <si>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</si>
  <si>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</si>
  <si>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</si>
  <si>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</si>
  <si>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</si>
  <si>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</si>
  <si>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</si>
  <si>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</si>
  <si>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</si>
  <si>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</si>
  <si>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</si>
  <si>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</si>
  <si>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</si>
  <si>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</si>
  <si>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</si>
  <si>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</si>
  <si>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</si>
  <si>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</si>
  <si>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</si>
  <si>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</si>
  <si>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</si>
  <si>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</si>
  <si>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</si>
  <si>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</si>
  <si>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</si>
  <si>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</si>
  <si>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</si>
  <si>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</si>
  <si>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</si>
  <si>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</si>
  <si>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</si>
  <si>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</si>
  <si>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</si>
  <si>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</si>
  <si>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</si>
  <si>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</si>
  <si>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</si>
  <si>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</si>
  <si>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</si>
  <si>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</si>
  <si>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</si>
  <si>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</si>
  <si>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</si>
  <si>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</si>
  <si>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</si>
  <si>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</si>
  <si>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</si>
  <si>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</si>
  <si>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</si>
  <si>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</si>
  <si>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</si>
  <si>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</si>
  <si>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</si>
  <si>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</si>
  <si>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</si>
  <si>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</si>
  <si>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</si>
  <si>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</si>
  <si>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</si>
  <si>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</si>
  <si>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</si>
  <si>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</si>
  <si>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</si>
  <si>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</si>
  <si>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</si>
  <si>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</si>
  <si>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</si>
  <si>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</si>
  <si>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</si>
  <si>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</si>
  <si>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</si>
  <si>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</si>
  <si>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</si>
  <si>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</si>
  <si>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</si>
  <si>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</si>
  <si>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</si>
  <si>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</si>
  <si>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</si>
  <si>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</si>
  <si>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</si>
  <si>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</si>
  <si>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</si>
  <si>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</si>
  <si>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</si>
  <si>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</si>
  <si>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</si>
  <si>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</si>
  <si>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</si>
  <si>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</si>
  <si>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</si>
  <si>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</si>
  <si>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</si>
  <si>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</si>
  <si>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</si>
  <si>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</si>
  <si>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</si>
  <si>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</si>
  <si>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</si>
  <si>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</si>
  <si>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</si>
  <si>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</si>
  <si>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</si>
  <si>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</si>
  <si>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</si>
  <si>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</si>
  <si>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</si>
  <si>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</si>
  <si>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</si>
  <si>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</si>
  <si>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</si>
  <si>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</si>
  <si>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</si>
  <si>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</si>
  <si>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</si>
  <si>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</si>
  <si>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</si>
  <si>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</si>
  <si>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</si>
  <si>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</si>
  <si>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</si>
  <si>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</si>
  <si>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</si>
  <si>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</si>
  <si>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</si>
  <si>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</si>
  <si>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</si>
  <si>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</si>
  <si>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</si>
  <si>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</si>
  <si>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</si>
  <si>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</si>
  <si>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</si>
  <si>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</si>
  <si>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</si>
  <si>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</si>
  <si>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</si>
  <si>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</si>
  <si>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</si>
  <si>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</si>
  <si>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</si>
  <si>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</si>
  <si>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</si>
  <si>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</si>
  <si>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</si>
  <si>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</si>
  <si>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</si>
  <si>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</si>
  <si>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</si>
  <si>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</si>
  <si>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</si>
  <si>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</si>
  <si>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</si>
  <si>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</si>
  <si>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</si>
  <si>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</si>
  <si>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</si>
  <si>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</si>
  <si>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</si>
  <si>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</si>
  <si>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</si>
  <si>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</si>
  <si>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</si>
  <si>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</si>
  <si>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</si>
  <si>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</si>
  <si>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</si>
  <si>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</si>
  <si>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</si>
  <si>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</si>
  <si>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</si>
  <si>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</si>
  <si>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</si>
  <si>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</si>
  <si>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</si>
  <si>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</si>
  <si>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</si>
  <si>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</si>
  <si>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</si>
  <si>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</si>
  <si>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</si>
  <si>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</si>
  <si>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</si>
  <si>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</si>
  <si>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</si>
  <si>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</si>
  <si>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</si>
  <si>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</si>
  <si>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</si>
  <si>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</si>
  <si>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</si>
  <si>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</si>
  <si>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</si>
  <si>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</si>
  <si>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</si>
  <si>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</si>
  <si>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</si>
  <si>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</si>
  <si>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</si>
  <si>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</si>
  <si>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</si>
  <si>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</si>
  <si>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</si>
  <si>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</si>
  <si>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</si>
  <si>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</si>
  <si>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</si>
  <si>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</si>
  <si>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</si>
  <si>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</si>
  <si>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</si>
  <si>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</si>
  <si>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</si>
  <si>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</si>
  <si>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</si>
  <si>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</si>
  <si>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</si>
  <si>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</si>
  <si>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</si>
  <si>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</si>
  <si>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</si>
  <si>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</si>
  <si>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</si>
  <si>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</si>
  <si>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</si>
  <si>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</si>
  <si>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</si>
  <si>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</si>
  <si>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</si>
  <si>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</si>
  <si>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</si>
  <si>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</si>
  <si>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</si>
  <si>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</si>
  <si>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</si>
  <si>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</si>
  <si>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</si>
  <si>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</si>
  <si>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</si>
  <si>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</si>
  <si>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</si>
  <si>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</si>
  <si>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</si>
  <si>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</si>
  <si>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</si>
  <si>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</si>
  <si>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</si>
  <si>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</si>
  <si>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</si>
  <si>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</si>
  <si>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</si>
  <si>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</si>
  <si>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</si>
  <si>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</si>
  <si>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</si>
  <si>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</si>
  <si>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</si>
  <si>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</si>
  <si>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</si>
  <si>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</si>
  <si>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</si>
  <si>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</si>
  <si>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</si>
  <si>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</si>
  <si>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</si>
  <si>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</si>
  <si>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</si>
  <si>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</si>
  <si>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</si>
  <si>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</si>
  <si>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</si>
  <si>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</si>
  <si>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</si>
  <si>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</si>
  <si>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</si>
  <si>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</si>
  <si>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</si>
  <si>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</si>
  <si>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</si>
  <si>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</si>
  <si>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</si>
  <si>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</si>
  <si>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</si>
  <si>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</si>
  <si>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</si>
  <si>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</si>
  <si>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</si>
  <si>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</si>
  <si>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</si>
  <si>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</si>
  <si>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</si>
  <si>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</si>
  <si>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</si>
  <si>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</si>
  <si>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</si>
  <si>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</si>
  <si>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</si>
  <si>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</si>
  <si>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</si>
  <si>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</si>
  <si>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</si>
  <si>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</si>
  <si>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</si>
  <si>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</si>
  <si>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</si>
  <si>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</si>
  <si>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</si>
  <si>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</si>
  <si>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</si>
  <si>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</si>
  <si>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</si>
  <si>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</si>
  <si>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</si>
  <si>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</si>
  <si>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</si>
  <si>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</si>
  <si>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</si>
  <si>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</si>
  <si>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</si>
  <si>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</si>
  <si>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</si>
  <si>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</si>
  <si>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</si>
  <si>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</si>
  <si>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</si>
  <si>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</si>
  <si>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</si>
  <si>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</si>
  <si>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</si>
  <si>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</si>
  <si>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</si>
  <si>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</si>
  <si>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</si>
  <si>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</si>
  <si>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</si>
  <si>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</si>
  <si>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</si>
  <si>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</si>
  <si>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</si>
  <si>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</si>
  <si>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</si>
  <si>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</si>
  <si>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</si>
  <si>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</si>
  <si>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</si>
  <si>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</si>
  <si>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</si>
  <si>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</si>
  <si>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</si>
  <si>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</si>
  <si>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</si>
  <si>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</si>
  <si>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</si>
  <si>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</si>
  <si>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</si>
  <si>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</si>
  <si>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</si>
  <si>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</si>
  <si>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</si>
  <si>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</si>
  <si>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</si>
  <si>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</si>
  <si>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</si>
  <si>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</si>
  <si>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</si>
  <si>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</si>
  <si>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</si>
  <si>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</si>
  <si>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</si>
  <si>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</si>
  <si>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</si>
  <si>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</si>
  <si>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</si>
  <si>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</si>
  <si>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</si>
  <si>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</si>
  <si>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</si>
  <si>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</si>
  <si>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</si>
  <si>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</si>
  <si>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</si>
  <si>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</si>
  <si>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</si>
  <si>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</si>
  <si>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</si>
  <si>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</si>
  <si>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</si>
  <si>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</si>
  <si>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</si>
  <si>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</si>
  <si>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</si>
  <si>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</si>
  <si>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</si>
  <si>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</si>
  <si>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</si>
  <si>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</si>
  <si>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</si>
  <si>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</si>
  <si>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</si>
  <si>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</si>
  <si>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</si>
  <si>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</si>
  <si>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</si>
  <si>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</si>
  <si>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</si>
  <si>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</si>
  <si>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</si>
  <si>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</si>
  <si>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</si>
  <si>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</si>
  <si>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</si>
  <si>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</si>
  <si>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</si>
  <si>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</si>
  <si>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</si>
  <si>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</si>
  <si>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</si>
  <si>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</si>
  <si>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</si>
  <si>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</si>
  <si>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</si>
  <si>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</si>
  <si>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</si>
  <si>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</si>
  <si>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</si>
  <si>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</si>
  <si>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</si>
  <si>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</si>
  <si>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</si>
  <si>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</si>
  <si>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</si>
  <si>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</si>
  <si>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</si>
  <si>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</si>
  <si>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</si>
  <si>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</si>
  <si>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</si>
  <si>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</si>
  <si>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</si>
  <si>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</si>
  <si>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</si>
  <si>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</si>
  <si>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</si>
  <si>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</si>
  <si>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</si>
  <si>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</si>
  <si>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</si>
  <si>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</si>
  <si>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</si>
  <si>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</si>
  <si>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</si>
  <si>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</si>
  <si>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</si>
  <si>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</si>
  <si>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</si>
  <si>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</si>
  <si>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</si>
  <si>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</si>
  <si>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</si>
  <si>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</si>
  <si>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</si>
  <si>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</si>
  <si>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</si>
  <si>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</si>
  <si>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</si>
  <si>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</si>
  <si>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</si>
  <si>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</si>
  <si>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</si>
  <si>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</si>
  <si>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</si>
  <si>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</si>
  <si>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</si>
  <si>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</si>
  <si>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</si>
  <si>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</si>
  <si>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</si>
  <si>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</si>
  <si>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</si>
  <si>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</si>
  <si>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</si>
  <si>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</si>
  <si>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</si>
  <si>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</si>
  <si>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</si>
  <si>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</si>
  <si>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</si>
  <si>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</si>
  <si>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</si>
  <si>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</si>
  <si>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</si>
  <si>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</si>
  <si>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</si>
  <si>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</si>
  <si>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</si>
  <si>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</si>
  <si>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</si>
  <si>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</si>
  <si>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</si>
  <si>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</si>
  <si>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</si>
  <si>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</si>
  <si>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</si>
  <si>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</si>
  <si>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</si>
  <si>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</si>
  <si>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</si>
  <si>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</si>
  <si>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</si>
  <si>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</si>
  <si>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</si>
  <si>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</si>
  <si>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</si>
  <si>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</si>
  <si>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</si>
  <si>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</si>
  <si>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</si>
  <si>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</si>
  <si>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</si>
  <si>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</si>
  <si>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</si>
  <si>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</si>
  <si>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</si>
  <si>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</si>
  <si>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</si>
  <si>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</si>
  <si>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</si>
  <si>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</si>
  <si>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</si>
  <si>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</si>
  <si>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</si>
  <si>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</si>
  <si>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</si>
  <si>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</si>
  <si>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</si>
  <si>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</si>
  <si>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</si>
  <si>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</si>
  <si>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</si>
  <si>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</si>
  <si>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</si>
  <si>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</si>
  <si>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</si>
  <si>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</si>
  <si>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</si>
  <si>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</si>
  <si>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</si>
  <si>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</si>
  <si>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</si>
  <si>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</si>
  <si>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</si>
  <si>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</si>
  <si>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</si>
  <si>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</si>
  <si>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</si>
  <si>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</si>
  <si>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</si>
  <si>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</si>
  <si>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</si>
  <si>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</si>
  <si>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</si>
  <si>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</si>
  <si>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</si>
  <si>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</si>
  <si>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</si>
  <si>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</si>
  <si>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</si>
  <si>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</si>
  <si>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</si>
  <si>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</si>
  <si>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</si>
  <si>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</si>
  <si>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</si>
  <si>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</si>
  <si>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</si>
  <si>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</si>
  <si>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</si>
  <si>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</si>
  <si>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</si>
  <si>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</si>
  <si>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</si>
  <si>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</si>
  <si>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</si>
  <si>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</si>
  <si>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</si>
  <si>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</si>
  <si>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</si>
  <si>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</si>
  <si>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</si>
  <si>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</si>
  <si>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</si>
  <si>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</si>
  <si>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</si>
  <si>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</si>
  <si>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</si>
  <si>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</si>
  <si>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</si>
  <si>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</si>
  <si>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</si>
  <si>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</si>
  <si>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</si>
  <si>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</si>
  <si>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</si>
  <si>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</si>
  <si>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</si>
  <si>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</si>
  <si>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</si>
  <si>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</si>
  <si>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</si>
  <si>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</si>
  <si>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</si>
  <si>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</si>
  <si>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</si>
  <si>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</si>
  <si>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</si>
  <si>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</si>
  <si>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</si>
  <si>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</si>
  <si>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</si>
  <si>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</si>
  <si>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</si>
  <si>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</si>
  <si>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</si>
  <si>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</si>
  <si>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</si>
  <si>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</si>
  <si>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</si>
  <si>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</si>
  <si>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</si>
  <si>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</si>
  <si>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</si>
  <si>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</si>
  <si>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</si>
  <si>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</si>
  <si>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</si>
  <si>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</si>
  <si>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</si>
  <si>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</si>
  <si>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</si>
  <si>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</si>
  <si>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</si>
  <si>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</si>
  <si>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</si>
  <si>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</si>
  <si>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</si>
  <si>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</si>
  <si>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</si>
  <si>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</si>
  <si>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</si>
  <si>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</si>
  <si>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</si>
  <si>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</si>
  <si>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</si>
  <si>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</si>
  <si>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</si>
  <si>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</si>
  <si>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</si>
  <si>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</si>
  <si>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</si>
  <si>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</si>
  <si>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</si>
  <si>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</si>
  <si>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</si>
  <si>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</si>
  <si>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</si>
  <si>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</si>
  <si>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</si>
  <si>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</si>
  <si>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</si>
  <si>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</si>
  <si>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</si>
  <si>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</si>
  <si>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</si>
  <si>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</si>
  <si>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</si>
  <si>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</si>
  <si>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</si>
  <si>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</si>
  <si>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</si>
  <si>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</si>
  <si>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</si>
  <si>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</si>
  <si>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</si>
  <si>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</si>
  <si>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</si>
  <si>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</si>
  <si>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</si>
  <si>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</si>
  <si>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</si>
  <si>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</si>
  <si>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</si>
  <si>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</si>
  <si>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</si>
  <si>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</si>
  <si>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</si>
  <si>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</si>
  <si>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</si>
  <si>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</si>
  <si>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</si>
  <si>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</si>
  <si>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</si>
  <si>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</si>
  <si>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</si>
  <si>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</si>
  <si>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</si>
  <si>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</si>
  <si>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</si>
  <si>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</si>
  <si>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</si>
  <si>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</si>
  <si>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</si>
  <si>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</si>
  <si>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</si>
  <si>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</si>
  <si>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</si>
  <si>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</si>
  <si>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</si>
  <si>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</si>
  <si>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</si>
  <si>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</si>
  <si>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</si>
  <si>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</si>
  <si>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</si>
  <si>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</si>
  <si>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</si>
  <si>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</si>
  <si>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</si>
  <si>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</si>
  <si>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</si>
  <si>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</si>
  <si>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</si>
  <si>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</si>
  <si>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</si>
  <si>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</si>
  <si>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</si>
  <si>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</si>
  <si>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</si>
  <si>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</si>
  <si>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</si>
  <si>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</si>
  <si>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</si>
  <si>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</si>
  <si>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</si>
  <si>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</si>
  <si>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</si>
  <si>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</si>
  <si>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</si>
  <si>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</si>
  <si>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</si>
  <si>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</si>
  <si>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</si>
  <si>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</si>
  <si>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</si>
  <si>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</si>
  <si>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</si>
  <si>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</si>
  <si>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</si>
  <si>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</si>
  <si>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</si>
  <si>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</si>
  <si>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</si>
  <si>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</si>
  <si>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</si>
  <si>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</si>
  <si>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</si>
  <si>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</si>
  <si>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</si>
  <si>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</si>
  <si>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</si>
  <si>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</si>
  <si>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</si>
  <si>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</si>
  <si>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</si>
  <si>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</si>
  <si>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</si>
  <si>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</si>
  <si>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</si>
  <si>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</si>
  <si>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</si>
  <si>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</si>
  <si>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</si>
  <si>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</si>
  <si>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</si>
  <si>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</si>
  <si>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</si>
  <si>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</si>
  <si>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</si>
  <si>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</si>
  <si>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</si>
  <si>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</si>
  <si>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</si>
  <si>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</si>
  <si>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</si>
  <si>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</si>
  <si>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</si>
  <si>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</si>
  <si>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</si>
  <si>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</si>
  <si>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</si>
  <si>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</si>
  <si>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</si>
  <si>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</si>
  <si>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</si>
  <si>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</si>
  <si>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</si>
  <si>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</si>
  <si>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</si>
  <si>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</si>
  <si>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</si>
  <si>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</si>
  <si>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</si>
  <si>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</si>
  <si>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</si>
  <si>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</si>
  <si>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</si>
  <si>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</si>
  <si>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</si>
  <si>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</si>
  <si>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</si>
  <si>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</si>
  <si>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</si>
  <si>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</si>
  <si>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</si>
  <si>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</si>
  <si>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</si>
  <si>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</si>
  <si>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</si>
  <si>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</si>
  <si>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</si>
  <si>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</si>
  <si>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</si>
  <si>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</si>
  <si>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</si>
  <si>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</si>
  <si>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</si>
  <si>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</si>
  <si>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</si>
  <si>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</si>
  <si>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</si>
  <si>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</si>
  <si>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</si>
  <si>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</si>
  <si>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</si>
  <si>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</si>
  <si>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</si>
  <si>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</si>
  <si>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</si>
  <si>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</si>
  <si>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</si>
  <si>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</si>
  <si>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</si>
  <si>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</si>
  <si>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</si>
  <si>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</si>
  <si>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</si>
  <si>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</si>
  <si>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</si>
  <si>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</si>
  <si>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</si>
  <si>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</si>
  <si>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</si>
  <si>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</si>
  <si>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</si>
  <si>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</si>
  <si>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</si>
  <si>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</si>
  <si>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</si>
  <si>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</si>
  <si>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</si>
  <si>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</si>
  <si>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</si>
  <si>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</si>
  <si>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</si>
  <si>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</si>
  <si>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</si>
  <si>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</si>
  <si>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</si>
  <si>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</si>
  <si>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</si>
  <si>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</si>
  <si>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</si>
  <si>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</si>
  <si>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</si>
  <si>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</si>
  <si>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</si>
  <si>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</si>
  <si>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</si>
  <si>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</si>
  <si>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</si>
  <si>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</si>
  <si>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</si>
  <si>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</si>
  <si>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</si>
  <si>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</si>
  <si>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</si>
  <si>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</si>
  <si>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</si>
  <si>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</si>
  <si>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</si>
  <si>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</si>
  <si>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</si>
  <si>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</si>
  <si>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</si>
  <si>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</si>
  <si>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</si>
  <si>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</si>
  <si>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</si>
  <si>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</si>
  <si>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</si>
  <si>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</si>
  <si>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</si>
  <si>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</si>
  <si>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</si>
  <si>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</si>
  <si>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</si>
  <si>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</si>
  <si>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</si>
  <si>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</si>
  <si>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</si>
  <si>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</si>
  <si>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</si>
  <si>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</si>
  <si>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</si>
  <si>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</si>
  <si>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</si>
  <si>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</si>
  <si>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</si>
  <si>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</si>
  <si>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</si>
  <si>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</si>
  <si>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</si>
  <si>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</si>
  <si>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</si>
  <si>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</si>
  <si>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</si>
  <si>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</si>
  <si>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</si>
  <si>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</si>
  <si>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</si>
  <si>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</si>
  <si>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</si>
  <si>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</si>
  <si>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</si>
  <si>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</si>
  <si>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</si>
  <si>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</si>
  <si>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</si>
  <si>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</si>
  <si>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</si>
  <si>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</si>
  <si>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</si>
  <si>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</si>
  <si>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</si>
  <si>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</si>
  <si>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</si>
  <si>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</si>
  <si>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</si>
  <si>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</si>
  <si>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</si>
  <si>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</si>
  <si>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</si>
  <si>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</si>
  <si>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</si>
  <si>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</si>
  <si>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</si>
  <si>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</si>
  <si>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</si>
  <si>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</si>
  <si>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</si>
  <si>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</si>
  <si>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</si>
  <si>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</si>
  <si>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</si>
  <si>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</si>
  <si>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</si>
  <si>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</si>
  <si>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</si>
  <si>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</si>
  <si>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</si>
  <si>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</si>
  <si>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</si>
  <si>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</si>
  <si>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</si>
  <si>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</si>
  <si>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</si>
  <si>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</si>
  <si>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</si>
  <si>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</si>
  <si>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</si>
  <si>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</si>
  <si>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</si>
  <si>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</si>
  <si>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</si>
  <si>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</si>
  <si>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</si>
  <si>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</si>
  <si>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</si>
  <si>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</si>
  <si>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</si>
  <si>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</si>
  <si>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</si>
  <si>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</si>
  <si>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</si>
  <si>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</si>
  <si>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</si>
  <si>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</si>
  <si>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</si>
  <si>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</si>
  <si>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</si>
  <si>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</si>
  <si>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</si>
  <si>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</si>
  <si>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</si>
  <si>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</si>
  <si>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</si>
  <si>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</si>
  <si>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</si>
  <si>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</si>
  <si>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</si>
  <si>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</si>
  <si>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</si>
  <si>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</si>
  <si>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</si>
  <si>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</si>
  <si>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</si>
  <si>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</si>
  <si>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</si>
  <si>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</si>
  <si>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</si>
  <si>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</si>
  <si>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</si>
  <si>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</si>
  <si>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</si>
  <si>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</si>
  <si>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</si>
  <si>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</si>
  <si>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</si>
  <si>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</si>
  <si>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</si>
  <si>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</si>
  <si>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</si>
  <si>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</si>
  <si>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</si>
  <si>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</si>
  <si>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</si>
  <si>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</si>
  <si>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</si>
  <si>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</si>
  <si>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</si>
  <si>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</si>
  <si>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</si>
  <si>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</si>
  <si>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</si>
  <si>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</si>
  <si>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</si>
  <si>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</si>
  <si>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</si>
  <si>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</si>
  <si>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</si>
  <si>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</si>
  <si>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</si>
  <si>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</si>
  <si>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</si>
  <si>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</si>
  <si>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</si>
  <si>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</si>
  <si>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</si>
  <si>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</si>
  <si>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</si>
  <si>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</si>
  <si>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</si>
  <si>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</si>
  <si>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</si>
  <si>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</si>
  <si>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</si>
  <si>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</si>
  <si>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</si>
  <si>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</si>
  <si>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</si>
  <si>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</si>
  <si>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</si>
  <si>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</si>
  <si>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</si>
  <si>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</si>
  <si>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</si>
  <si>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</si>
  <si>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</si>
  <si>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</si>
  <si>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</si>
  <si>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</si>
  <si>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</si>
  <si>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</si>
  <si>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</si>
  <si>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</si>
  <si>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</si>
  <si>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</si>
  <si>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</si>
  <si>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</si>
  <si>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</si>
  <si>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</si>
  <si>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</si>
  <si>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</si>
  <si>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</si>
  <si>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</si>
  <si>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</si>
  <si>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</si>
  <si>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</si>
  <si>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</si>
  <si>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</si>
  <si>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</si>
  <si>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</si>
  <si>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</si>
  <si>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</si>
  <si>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</si>
  <si>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</si>
  <si>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</si>
  <si>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</si>
  <si>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</si>
  <si>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</si>
  <si>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</si>
  <si>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</si>
  <si>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</si>
  <si>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</si>
  <si>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</si>
  <si>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</si>
  <si>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</si>
  <si>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</si>
  <si>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</si>
  <si>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</si>
  <si>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</si>
  <si>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</si>
  <si>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</si>
  <si>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</si>
  <si>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</si>
  <si>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</si>
  <si>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</si>
  <si>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</si>
  <si>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</si>
  <si>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</si>
  <si>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</si>
  <si>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</si>
  <si>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</si>
  <si>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</si>
  <si>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</si>
  <si>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</si>
  <si>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</si>
  <si>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</si>
  <si>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</si>
  <si>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</si>
  <si>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</si>
  <si>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</si>
  <si>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</si>
  <si>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</si>
  <si>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</si>
  <si>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</si>
  <si>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</si>
  <si>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</si>
  <si>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</si>
  <si>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</si>
  <si>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</si>
  <si>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</si>
  <si>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</si>
  <si>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</si>
  <si>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</si>
  <si>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</si>
  <si>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</si>
  <si>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</si>
  <si>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</si>
  <si>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</si>
  <si>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</si>
  <si>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</si>
  <si>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</si>
  <si>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</si>
  <si>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</si>
  <si>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</si>
  <si>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</si>
  <si>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</si>
  <si>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</si>
  <si>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</si>
  <si>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</si>
  <si>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</si>
  <si>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</si>
  <si>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</si>
  <si>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</si>
  <si>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</si>
  <si>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</si>
  <si>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</si>
  <si>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</si>
  <si>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</si>
  <si>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</si>
  <si>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</si>
  <si>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</si>
  <si>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</si>
  <si>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</si>
  <si>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</si>
  <si>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</si>
  <si>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</si>
  <si>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</si>
  <si>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</si>
  <si>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</si>
  <si>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</si>
  <si>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</si>
  <si>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</si>
  <si>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</si>
  <si>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</si>
  <si>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</si>
  <si>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</si>
  <si>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</si>
  <si>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</si>
  <si>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</si>
  <si>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</si>
  <si>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</si>
  <si>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</si>
  <si>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</si>
  <si>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</si>
  <si>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</si>
  <si>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</si>
  <si>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</si>
  <si>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</si>
  <si>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</si>
  <si>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</si>
  <si>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</si>
  <si>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</si>
  <si>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</si>
  <si>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</si>
  <si>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</si>
  <si>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</si>
  <si>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</si>
  <si>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</si>
  <si>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</si>
  <si>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</si>
  <si>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</si>
  <si>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</si>
  <si>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</si>
  <si>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</si>
  <si>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</si>
  <si>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</si>
  <si>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</si>
  <si>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</si>
  <si>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</si>
  <si>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</si>
  <si>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</si>
  <si>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</si>
  <si>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</si>
  <si>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</si>
  <si>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</si>
  <si>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</si>
  <si>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</si>
  <si>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</si>
  <si>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</si>
  <si>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</si>
  <si>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</si>
  <si>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</si>
  <si>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</si>
  <si>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</si>
  <si>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</si>
  <si>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</si>
  <si>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</si>
  <si>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</si>
  <si>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</si>
  <si>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</si>
  <si>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</si>
  <si>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</si>
  <si>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</si>
  <si>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</si>
  <si>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</si>
  <si>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</si>
  <si>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</si>
  <si>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</si>
  <si>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</si>
  <si>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</si>
  <si>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</si>
  <si>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</si>
  <si>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</si>
  <si>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</si>
  <si>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</si>
  <si>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</si>
  <si>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</si>
  <si>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</si>
  <si>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</si>
  <si>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</si>
  <si>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</si>
  <si>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</si>
  <si>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</si>
  <si>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</si>
  <si>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</si>
  <si>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</si>
  <si>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</si>
  <si>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</si>
  <si>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</si>
  <si>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</si>
  <si>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</si>
  <si>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</si>
  <si>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</si>
  <si>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</si>
  <si>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</si>
  <si>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</si>
  <si>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</si>
  <si>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</si>
  <si>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</si>
  <si>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</si>
  <si>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</si>
  <si>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</si>
  <si>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</si>
  <si>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</si>
  <si>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</si>
  <si>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</si>
  <si>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</si>
  <si>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</si>
  <si>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</si>
  <si>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</si>
  <si>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</si>
  <si>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</si>
  <si>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</si>
  <si>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</si>
  <si>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</si>
  <si>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</si>
  <si>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</si>
  <si>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</si>
  <si>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</si>
  <si>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</si>
  <si>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</si>
  <si>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</si>
  <si>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</si>
  <si>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</si>
  <si>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</si>
  <si>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</si>
  <si>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</si>
  <si>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</si>
  <si>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</si>
  <si>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</si>
  <si>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</si>
  <si>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</si>
  <si>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</si>
  <si>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</si>
  <si>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</si>
  <si>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</si>
  <si>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</si>
  <si>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</si>
  <si>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</si>
  <si>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</si>
  <si>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</si>
  <si>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</si>
  <si>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</si>
  <si>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</si>
  <si>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</si>
  <si>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</si>
  <si>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</si>
  <si>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</si>
  <si>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</si>
  <si>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</si>
  <si>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</si>
  <si>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</si>
  <si>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</si>
  <si>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</si>
  <si>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</si>
  <si>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</si>
  <si>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</si>
  <si>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</si>
  <si>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</si>
  <si>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</si>
  <si>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</si>
  <si>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</si>
  <si>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</si>
  <si>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</si>
  <si>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</si>
  <si>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</si>
  <si>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</si>
  <si>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</si>
  <si>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</si>
  <si>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</si>
  <si>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</si>
  <si>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</si>
  <si>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</si>
  <si>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</si>
  <si>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</si>
  <si>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</si>
  <si>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</si>
  <si>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</si>
  <si>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</si>
  <si>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</si>
  <si>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</si>
  <si>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</si>
  <si>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</si>
  <si>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</si>
  <si>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</si>
  <si>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</si>
  <si>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</si>
  <si>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</si>
  <si>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</si>
  <si>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</si>
  <si>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</si>
  <si>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</si>
  <si>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</si>
  <si>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</si>
  <si>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</si>
  <si>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</si>
  <si>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</si>
  <si>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</si>
  <si>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</si>
  <si>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</si>
  <si>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</si>
  <si>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</si>
  <si>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</si>
  <si>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</si>
  <si>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</si>
  <si>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</si>
  <si>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</si>
  <si>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</si>
  <si>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</si>
  <si>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</si>
  <si>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</si>
  <si>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</si>
  <si>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</si>
  <si>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</si>
  <si>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</si>
  <si>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</si>
  <si>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</si>
  <si>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</si>
  <si>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</si>
  <si>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</si>
  <si>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</si>
  <si>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</si>
  <si>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</si>
  <si>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</si>
  <si>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</si>
  <si>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</si>
  <si>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</si>
  <si>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</si>
  <si>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</si>
  <si>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</si>
  <si>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</si>
  <si>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</si>
  <si>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</si>
  <si>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</si>
  <si>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</si>
  <si>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</si>
  <si>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</si>
  <si>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</si>
  <si>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</si>
  <si>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</si>
  <si>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</si>
  <si>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</si>
  <si>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</si>
  <si>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</si>
  <si>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</si>
  <si>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</si>
  <si>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</si>
  <si>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</si>
  <si>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</si>
  <si>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</si>
  <si>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</si>
  <si>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</si>
  <si>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</si>
  <si>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</si>
  <si>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</si>
  <si>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</si>
  <si>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</si>
  <si>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</si>
  <si>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</si>
  <si>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</si>
  <si>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</si>
  <si>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</si>
  <si>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</si>
  <si>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</si>
  <si>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</si>
  <si>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</si>
  <si>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</si>
  <si>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</si>
  <si>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</si>
  <si>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</si>
  <si>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</si>
  <si>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</si>
  <si>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</si>
  <si>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</si>
  <si>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</si>
  <si>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</si>
  <si>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</si>
  <si>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</si>
  <si>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</si>
  <si>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</si>
  <si>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</si>
  <si>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</si>
  <si>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</si>
  <si>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</si>
  <si>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</si>
  <si>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</si>
  <si>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</si>
  <si>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</si>
  <si>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</si>
  <si>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</si>
  <si>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</si>
  <si>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</si>
  <si>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</si>
  <si>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</si>
  <si>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</si>
  <si>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</si>
  <si>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</si>
  <si>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</si>
  <si>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</si>
  <si>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</si>
  <si>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</si>
  <si>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</si>
  <si>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</si>
  <si>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</si>
  <si>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</si>
  <si>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</si>
  <si>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</si>
  <si>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</si>
  <si>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</si>
  <si>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</si>
  <si>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</si>
  <si>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</si>
  <si>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</si>
  <si>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</si>
  <si>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</si>
  <si>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</si>
  <si>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</si>
  <si>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</si>
  <si>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</si>
  <si>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</si>
  <si>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</si>
  <si>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</si>
  <si>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</si>
  <si>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</si>
  <si>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</si>
  <si>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</si>
  <si>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</si>
  <si>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</si>
  <si>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</si>
  <si>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</si>
  <si>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</si>
  <si>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</si>
  <si>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</si>
  <si>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</si>
  <si>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</si>
  <si>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</si>
  <si>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</si>
  <si>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</si>
  <si>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</si>
  <si>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</si>
  <si>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</si>
  <si>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</si>
  <si>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</si>
  <si>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</si>
  <si>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</si>
  <si>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</si>
  <si>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</si>
  <si>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</si>
  <si>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</si>
  <si>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</si>
  <si>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</si>
  <si>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</si>
  <si>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</si>
  <si>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</si>
  <si>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</si>
  <si>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</si>
  <si>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</si>
  <si>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</si>
  <si>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</si>
  <si>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</si>
  <si>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</si>
  <si>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</si>
  <si>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</si>
  <si>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</si>
  <si>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</si>
  <si>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</si>
  <si>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</si>
  <si>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</si>
  <si>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</si>
  <si>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</si>
  <si>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</si>
  <si>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</si>
  <si>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</si>
  <si>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</si>
  <si>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</si>
  <si>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</si>
  <si>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</si>
  <si>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</si>
  <si>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</si>
  <si>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</si>
  <si>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</si>
  <si>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</si>
  <si>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</si>
  <si>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</si>
  <si>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</si>
  <si>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</si>
  <si>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</si>
  <si>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</si>
  <si>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</si>
  <si>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</si>
  <si>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</si>
  <si>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</si>
  <si>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</si>
  <si>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</si>
  <si>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</si>
  <si>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</si>
  <si>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</si>
  <si>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</si>
  <si>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</si>
  <si>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</si>
  <si>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</si>
  <si>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</si>
  <si>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</si>
  <si>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</si>
  <si>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</si>
  <si>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</si>
  <si>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</si>
  <si>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</si>
  <si>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</si>
  <si>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</si>
  <si>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</si>
  <si>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</si>
  <si>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</si>
  <si>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</si>
  <si>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</si>
  <si>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</si>
  <si>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</si>
  <si>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</si>
  <si>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</si>
  <si>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</si>
  <si>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</si>
  <si>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</si>
  <si>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</si>
  <si>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</si>
  <si>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</si>
  <si>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</si>
  <si>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</si>
  <si>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</si>
  <si>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</si>
  <si>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</si>
  <si>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</si>
  <si>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</si>
  <si>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</si>
  <si>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</si>
  <si>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</si>
  <si>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</si>
  <si>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</si>
  <si>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</si>
  <si>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</si>
  <si>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</si>
  <si>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</si>
  <si>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</si>
  <si>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</si>
  <si>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</si>
  <si>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</si>
  <si>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</si>
  <si>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</si>
  <si>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</si>
  <si>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</si>
  <si>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</si>
  <si>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</si>
  <si>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</si>
  <si>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</si>
  <si>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</si>
  <si>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</si>
  <si>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</si>
  <si>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</si>
  <si>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</si>
  <si>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</si>
  <si>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</si>
  <si>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</si>
  <si>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</si>
  <si>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</si>
  <si>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</si>
  <si>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</si>
  <si>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</si>
  <si>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</si>
  <si>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</si>
  <si>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</si>
  <si>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</si>
  <si>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</si>
  <si>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</si>
  <si>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</si>
  <si>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</si>
  <si>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</si>
  <si>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</si>
  <si>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</si>
  <si>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</si>
  <si>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</si>
  <si>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</si>
  <si>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</si>
  <si>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</si>
  <si>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</si>
  <si>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</si>
  <si>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</si>
  <si>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</si>
  <si>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</si>
  <si>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</si>
  <si>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</si>
  <si>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</si>
  <si>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</si>
  <si>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</si>
  <si>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</si>
  <si>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</si>
  <si>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</si>
  <si>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</si>
  <si>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</si>
  <si>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</si>
  <si>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</si>
  <si>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</si>
  <si>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</si>
  <si>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</si>
  <si>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</si>
  <si>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</si>
  <si>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</si>
  <si>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</si>
  <si>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</si>
  <si>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</si>
  <si>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</si>
  <si>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</si>
  <si>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</si>
  <si>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</si>
  <si>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</si>
  <si>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</si>
  <si>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</si>
  <si>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</si>
  <si>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</si>
  <si>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</si>
  <si>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</si>
  <si>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</si>
  <si>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</si>
  <si>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</si>
  <si>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</si>
  <si>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</si>
  <si>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</si>
  <si>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</si>
  <si>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</si>
  <si>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</si>
  <si>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</si>
  <si>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</si>
  <si>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</si>
  <si>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</si>
  <si>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</si>
  <si>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</si>
  <si>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</si>
  <si>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</si>
  <si>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</si>
  <si>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</si>
  <si>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</si>
  <si>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</si>
  <si>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</si>
  <si>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</si>
  <si>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</si>
  <si>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</si>
  <si>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</si>
  <si>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</si>
  <si>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</si>
  <si>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</si>
  <si>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</si>
  <si>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</si>
  <si>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</si>
  <si>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</si>
  <si>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</si>
  <si>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</si>
  <si>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</si>
  <si>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</si>
  <si>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</si>
  <si>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</si>
  <si>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</si>
  <si>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</si>
  <si>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</si>
  <si>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</si>
  <si>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</si>
  <si>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</si>
  <si>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</si>
  <si>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</si>
  <si>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</si>
  <si>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</si>
  <si>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</si>
  <si>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</si>
  <si>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</si>
  <si>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</si>
  <si>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</si>
  <si>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</si>
  <si>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</si>
  <si>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</si>
  <si>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</si>
  <si>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</si>
  <si>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</si>
  <si>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</si>
  <si>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</si>
  <si>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</si>
  <si>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</si>
  <si>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</si>
  <si>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</si>
  <si>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</si>
  <si>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</si>
  <si>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</si>
  <si>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</si>
  <si>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</si>
  <si>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</si>
  <si>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</si>
  <si>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</si>
  <si>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</si>
  <si>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</si>
  <si>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</si>
  <si>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</si>
  <si>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</si>
  <si>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</si>
  <si>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</si>
  <si>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</si>
  <si>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</si>
  <si>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</si>
  <si>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</si>
  <si>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</si>
  <si>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</si>
  <si>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</si>
  <si>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</si>
  <si>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</si>
  <si>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</si>
  <si>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</si>
  <si>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</si>
  <si>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</si>
  <si>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</si>
  <si>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</si>
  <si>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</si>
  <si>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</si>
  <si>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</si>
  <si>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</si>
  <si>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</si>
  <si>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</si>
  <si>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</si>
  <si>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</si>
  <si>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</si>
  <si>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</si>
  <si>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</si>
  <si>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</si>
  <si>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</si>
  <si>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</si>
  <si>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</si>
  <si>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</si>
  <si>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</si>
  <si>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</si>
  <si>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</si>
  <si>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</si>
  <si>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</si>
  <si>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</si>
  <si>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</si>
  <si>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</si>
  <si>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</si>
  <si>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</si>
  <si>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</si>
  <si>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</si>
  <si>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</si>
  <si>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</si>
  <si>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</si>
  <si>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</si>
  <si>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</si>
  <si>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</si>
  <si>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</si>
  <si>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</si>
  <si>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</si>
  <si>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</si>
  <si>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</si>
  <si>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</si>
  <si>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</si>
  <si>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</si>
  <si>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</si>
  <si>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</si>
  <si>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</si>
  <si>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</si>
  <si>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</si>
  <si>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</si>
  <si>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</si>
  <si>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</si>
  <si>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</si>
  <si>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</si>
  <si>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</si>
  <si>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</si>
  <si>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</si>
  <si>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</si>
  <si>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</si>
  <si>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</si>
  <si>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</si>
  <si>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</si>
  <si>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</si>
  <si>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</si>
  <si>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</si>
  <si>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</si>
  <si>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</si>
  <si>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</si>
  <si>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</si>
  <si>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</si>
  <si>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</si>
  <si>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</si>
  <si>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</si>
  <si>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</si>
  <si>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</si>
  <si>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</si>
  <si>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</si>
  <si>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</si>
  <si>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</si>
  <si>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</si>
  <si>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</si>
  <si>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</si>
  <si>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</si>
  <si>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</si>
  <si>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</si>
  <si>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</si>
  <si>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</si>
  <si>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</si>
  <si>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</si>
  <si>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</si>
  <si>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</si>
  <si>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</si>
  <si>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</si>
  <si>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</si>
  <si>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</si>
  <si>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</si>
  <si>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</si>
  <si>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</si>
  <si>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</si>
  <si>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</si>
  <si>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</si>
  <si>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</si>
  <si>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</si>
  <si>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</si>
  <si>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</si>
  <si>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</si>
  <si>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</si>
  <si>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</si>
  <si>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</si>
  <si>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</si>
  <si>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</si>
  <si>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</si>
  <si>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</si>
  <si>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</si>
  <si>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</si>
  <si>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</si>
  <si>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</si>
  <si>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</si>
  <si>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</si>
  <si>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</si>
  <si>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</si>
  <si>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</si>
  <si>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</si>
  <si>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</si>
  <si>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</si>
  <si>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</si>
  <si>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</si>
  <si>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</si>
  <si>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</si>
  <si>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</si>
  <si>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</si>
  <si>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</si>
  <si>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</si>
  <si>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</si>
  <si>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</si>
  <si>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</si>
  <si>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</si>
  <si>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</si>
  <si>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</si>
  <si>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</si>
  <si>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</si>
  <si>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</si>
  <si>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</si>
  <si>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</si>
  <si>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</si>
  <si>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</si>
  <si>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</si>
  <si>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</si>
  <si>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</si>
  <si>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</si>
  <si>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</si>
  <si>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</si>
  <si>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</si>
  <si>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</si>
  <si>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</si>
  <si>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</si>
  <si>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</si>
  <si>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</si>
  <si>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</si>
  <si>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</si>
  <si>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</si>
  <si>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</si>
  <si>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</si>
  <si>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</si>
  <si>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</si>
  <si>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</si>
  <si>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</si>
  <si>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</si>
  <si>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</si>
  <si>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</si>
  <si>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</si>
  <si>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</si>
  <si>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</si>
  <si>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</si>
  <si>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</si>
  <si>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</si>
  <si>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</si>
  <si>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</si>
  <si>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</si>
  <si>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</si>
  <si>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</si>
  <si>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</si>
  <si>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</si>
  <si>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</si>
  <si>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</si>
  <si>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</si>
  <si>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</si>
  <si>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</si>
  <si>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</si>
  <si>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</si>
  <si>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</si>
  <si>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</si>
  <si>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</si>
  <si>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</si>
  <si>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</si>
  <si>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</si>
  <si>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</si>
  <si>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</si>
  <si>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</si>
  <si>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</si>
  <si>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</si>
  <si>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</si>
  <si>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</si>
  <si>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</si>
  <si>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</si>
  <si>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</si>
  <si>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</si>
  <si>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</si>
  <si>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</si>
  <si>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</si>
  <si>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</si>
  <si>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</si>
  <si>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</si>
  <si>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</si>
  <si>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</si>
  <si>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</si>
  <si>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</si>
  <si>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</si>
  <si>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</si>
  <si>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</si>
  <si>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</si>
  <si>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</si>
  <si>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</si>
  <si>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</si>
  <si>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</si>
  <si>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</si>
  <si>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</si>
  <si>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</si>
  <si>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</si>
  <si>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</si>
  <si>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</si>
  <si>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</si>
  <si>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</si>
  <si>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</si>
  <si>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</si>
  <si>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</si>
  <si>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</si>
  <si>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</si>
  <si>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</si>
  <si>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</si>
  <si>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</si>
  <si>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</si>
  <si>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</si>
  <si>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</si>
  <si>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</si>
  <si>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</si>
  <si>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</si>
  <si>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</si>
  <si>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</si>
  <si>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</si>
  <si>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</si>
  <si>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</si>
  <si>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</si>
  <si>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</si>
  <si>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</si>
  <si>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</si>
  <si>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</si>
  <si>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</si>
  <si>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</si>
  <si>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</si>
  <si>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</si>
  <si>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</si>
  <si>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</si>
  <si>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</si>
  <si>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</si>
  <si>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</si>
  <si>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</si>
  <si>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</si>
  <si>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</si>
  <si>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</si>
  <si>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</si>
  <si>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</si>
  <si>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</si>
  <si>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</si>
  <si>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</si>
  <si>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</si>
  <si>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</si>
  <si>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</si>
  <si>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</si>
  <si>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</si>
  <si>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</si>
  <si>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</si>
  <si>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</si>
  <si>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</si>
  <si>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</si>
  <si>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</si>
  <si>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</si>
  <si>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</si>
  <si>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</si>
  <si>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</si>
  <si>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</si>
  <si>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</si>
  <si>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</si>
  <si>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</si>
  <si>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</si>
  <si>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</si>
  <si>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</si>
  <si>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</si>
  <si>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</si>
  <si>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</si>
  <si>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</si>
  <si>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</si>
  <si>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</si>
  <si>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</si>
  <si>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</si>
  <si>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</si>
  <si>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</si>
  <si>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</si>
  <si>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</si>
  <si>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</si>
  <si>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</si>
  <si>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</si>
  <si>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</si>
  <si>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</si>
  <si>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</si>
  <si>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</si>
  <si>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</si>
  <si>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</si>
  <si>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</si>
  <si>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</si>
  <si>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</si>
  <si>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</si>
  <si>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</si>
  <si>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</si>
  <si>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</si>
  <si>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</si>
  <si>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</si>
  <si>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</si>
  <si>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</si>
  <si>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</si>
  <si>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</si>
  <si>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</si>
  <si>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</si>
  <si>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</si>
  <si>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</si>
  <si>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</si>
  <si>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</si>
  <si>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</si>
  <si>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</si>
  <si>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</si>
  <si>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</si>
  <si>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</si>
  <si>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</si>
  <si>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</si>
  <si>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</si>
  <si>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</si>
  <si>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</si>
  <si>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</si>
  <si>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</si>
  <si>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</si>
  <si>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</si>
  <si>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</si>
  <si>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</si>
  <si>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</si>
  <si>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</si>
  <si>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</si>
  <si>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</si>
  <si>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</si>
  <si>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</si>
  <si>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</si>
  <si>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</si>
  <si>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</si>
  <si>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</si>
  <si>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</si>
  <si>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</si>
  <si>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</si>
  <si>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</si>
  <si>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</si>
  <si>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</si>
  <si>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</si>
  <si>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</si>
  <si>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</si>
  <si>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</si>
  <si>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</si>
  <si>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</si>
  <si>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</si>
  <si>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</si>
  <si>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</si>
  <si>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</si>
  <si>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</si>
  <si>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</si>
  <si>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</si>
  <si>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</si>
  <si>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</si>
  <si>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</si>
  <si>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</si>
  <si>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</si>
  <si>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</si>
  <si>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</si>
  <si>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</si>
  <si>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</si>
  <si>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</si>
  <si>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</si>
  <si>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</si>
  <si>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</si>
  <si>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</si>
  <si>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</si>
  <si>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</si>
  <si>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</si>
  <si>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</si>
  <si>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</si>
  <si>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</si>
  <si>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</si>
  <si>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</si>
  <si>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</si>
  <si>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</si>
  <si>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</si>
  <si>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</si>
  <si>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</si>
  <si>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</si>
  <si>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</si>
  <si>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</si>
  <si>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</si>
  <si>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</si>
  <si>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</si>
  <si>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</si>
  <si>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</si>
  <si>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</si>
  <si>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</si>
  <si>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</si>
  <si>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</si>
  <si>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</si>
  <si>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</si>
  <si>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</si>
  <si>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</si>
  <si>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</si>
  <si>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</si>
  <si>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</si>
  <si>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</si>
  <si>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</si>
  <si>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</si>
  <si>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</si>
  <si>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</si>
  <si>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</si>
  <si>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</si>
  <si>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</si>
  <si>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</si>
  <si>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</si>
  <si>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</si>
  <si>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</si>
  <si>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</si>
  <si>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</si>
  <si>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</si>
  <si>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</si>
  <si>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</si>
  <si>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</si>
  <si>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</si>
  <si>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</si>
  <si>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</si>
  <si>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</si>
  <si>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</si>
  <si>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</si>
  <si>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</si>
  <si>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</si>
  <si>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</si>
  <si>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</si>
  <si>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</si>
  <si>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</si>
  <si>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</si>
  <si>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</si>
  <si>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</si>
  <si>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</si>
  <si>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</si>
  <si>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</si>
  <si>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</si>
  <si>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</si>
  <si>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</si>
  <si>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</si>
  <si>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</si>
  <si>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</si>
  <si>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</si>
  <si>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</si>
  <si>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</si>
  <si>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</si>
  <si>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</si>
  <si>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</si>
  <si>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</si>
  <si>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</si>
  <si>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</si>
  <si>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</si>
  <si>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</si>
  <si>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</si>
  <si>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</si>
  <si>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</si>
  <si>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</si>
  <si>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</si>
  <si>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</si>
  <si>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</si>
  <si>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</si>
  <si>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</si>
  <si>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</si>
  <si>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</si>
  <si>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</si>
  <si>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</si>
  <si>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</si>
  <si>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</si>
  <si>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</si>
  <si>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</si>
  <si>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</si>
  <si>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</si>
  <si>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</si>
  <si>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</si>
  <si>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</si>
  <si>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</si>
  <si>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</si>
  <si>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</si>
  <si>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</si>
  <si>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</si>
  <si>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</si>
  <si>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</si>
  <si>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</si>
  <si>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</si>
  <si>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</si>
  <si>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</si>
  <si>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</si>
  <si>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</si>
  <si>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</si>
  <si>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</si>
  <si>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</si>
  <si>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</si>
  <si>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</si>
  <si>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</si>
  <si>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</si>
  <si>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</si>
  <si>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</si>
  <si>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</si>
  <si>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</si>
  <si>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</si>
  <si>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</si>
  <si>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</si>
  <si>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</si>
  <si>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</si>
  <si>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</si>
  <si>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</si>
  <si>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</si>
  <si>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</si>
  <si>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</si>
  <si>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</si>
  <si>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</si>
  <si>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</si>
  <si>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</si>
  <si>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</si>
  <si>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</si>
  <si>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</si>
  <si>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</si>
  <si>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</si>
  <si>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</si>
  <si>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</si>
  <si>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</si>
  <si>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</si>
  <si>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</si>
  <si>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</si>
  <si>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</si>
  <si>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</si>
  <si>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</si>
  <si>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</si>
  <si>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</si>
  <si>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</si>
  <si>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</si>
  <si>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</si>
  <si>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</si>
  <si>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</si>
  <si>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</si>
  <si>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</si>
  <si>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</si>
  <si>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</si>
  <si>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</si>
  <si>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</si>
  <si>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</si>
  <si>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</si>
  <si>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</si>
  <si>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</si>
  <si>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</si>
  <si>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</si>
  <si>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</si>
  <si>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</si>
  <si>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</si>
  <si>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</si>
  <si>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</si>
  <si>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</si>
  <si>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</si>
  <si>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</si>
  <si>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</si>
  <si>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</si>
  <si>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</si>
  <si>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</si>
  <si>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</si>
  <si>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</si>
  <si>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</si>
  <si>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</si>
  <si>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</si>
  <si>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</si>
  <si>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</si>
  <si>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</si>
  <si>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</si>
  <si>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</si>
  <si>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</si>
  <si>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</si>
  <si>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</si>
  <si>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</si>
  <si>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</si>
  <si>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</si>
  <si>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</si>
  <si>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</si>
  <si>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</si>
  <si>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</si>
  <si>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</si>
  <si>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</si>
  <si>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</si>
  <si>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</si>
  <si>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</si>
  <si>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</si>
  <si>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</si>
  <si>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</si>
  <si>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</si>
  <si>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</si>
  <si>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</si>
  <si>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</si>
  <si>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</si>
  <si>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</si>
  <si>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</si>
  <si>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</si>
  <si>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</si>
  <si>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</si>
  <si>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</si>
  <si>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</si>
  <si>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</si>
  <si>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</si>
  <si>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</si>
  <si>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</si>
  <si>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</si>
  <si>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</si>
  <si>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</si>
  <si>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</si>
  <si>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</si>
  <si>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</si>
  <si>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</si>
  <si>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</si>
  <si>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</si>
  <si>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</si>
  <si>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</si>
  <si>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</si>
  <si>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</si>
  <si>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</si>
  <si>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</si>
  <si>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</si>
  <si>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</si>
  <si>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</si>
  <si>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</si>
  <si>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</si>
  <si>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</si>
  <si>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</si>
  <si>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</si>
  <si>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</si>
  <si>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</si>
  <si>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</si>
  <si>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</si>
  <si>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</si>
  <si>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</si>
  <si>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</si>
  <si>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</si>
  <si>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</si>
  <si>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</si>
  <si>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</si>
  <si>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</si>
  <si>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</si>
  <si>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</si>
  <si>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</si>
  <si>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</si>
  <si>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</si>
  <si>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</si>
  <si>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</si>
  <si>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</si>
  <si>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</si>
  <si>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</si>
  <si>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</si>
  <si>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</si>
  <si>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</si>
  <si>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</si>
  <si>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</si>
  <si>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</si>
  <si>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</si>
  <si>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</si>
  <si>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</si>
  <si>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</si>
  <si>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</si>
  <si>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</si>
  <si>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</si>
  <si>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</si>
  <si>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</si>
  <si>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</si>
  <si>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</si>
  <si>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</si>
  <si>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</si>
  <si>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</si>
  <si>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</si>
  <si>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</si>
  <si>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</si>
  <si>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</si>
  <si>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</si>
  <si>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</si>
  <si>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</si>
  <si>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</si>
  <si>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</si>
  <si>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</si>
  <si>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</si>
  <si>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</si>
  <si>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</si>
  <si>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</si>
  <si>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</si>
  <si>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</si>
  <si>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</si>
  <si>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</si>
  <si>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</si>
  <si>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</si>
  <si>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</si>
  <si>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</si>
  <si>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</si>
  <si>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</si>
  <si>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</si>
  <si>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</si>
  <si>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</si>
  <si>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</si>
  <si>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</si>
  <si>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</si>
  <si>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</si>
  <si>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</si>
  <si>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</si>
  <si>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</si>
  <si>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</si>
  <si>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</si>
  <si>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</si>
  <si>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</si>
  <si>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</si>
  <si>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</si>
  <si>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</si>
  <si>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</si>
  <si>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</si>
  <si>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</si>
  <si>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</si>
  <si>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</si>
  <si>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</si>
  <si>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</si>
  <si>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</si>
  <si>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</si>
  <si>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</si>
  <si>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</si>
  <si>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</si>
  <si>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</si>
  <si>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</si>
  <si>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</si>
  <si>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</si>
  <si>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</si>
  <si>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</si>
  <si>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</si>
  <si>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</si>
  <si>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</si>
  <si>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</si>
  <si>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</si>
  <si>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</si>
  <si>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</si>
  <si>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</si>
  <si>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</si>
  <si>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</si>
  <si>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</si>
  <si>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</si>
  <si>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</si>
  <si>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</si>
  <si>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</si>
  <si>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</si>
  <si>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</si>
  <si>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</si>
  <si>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</si>
  <si>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</si>
  <si>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</si>
  <si>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</si>
  <si>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</si>
  <si>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</si>
  <si>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</si>
  <si>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</si>
  <si>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</si>
  <si>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</si>
  <si>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</si>
  <si>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</si>
  <si>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</si>
  <si>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</si>
  <si>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</si>
  <si>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</si>
  <si>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</si>
  <si>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</si>
  <si>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</si>
  <si>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</si>
  <si>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</si>
  <si>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</si>
  <si>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</si>
  <si>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</si>
  <si>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</si>
  <si>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</si>
  <si>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</si>
  <si>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</si>
  <si>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</si>
  <si>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</si>
  <si>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</si>
  <si>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</si>
  <si>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</si>
  <si>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</si>
  <si>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</si>
  <si>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</si>
  <si>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</si>
  <si>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</si>
  <si>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</si>
  <si>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</si>
  <si>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</si>
  <si>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</si>
  <si>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</si>
  <si>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</si>
  <si>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</si>
  <si>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</si>
  <si>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</si>
  <si>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</si>
  <si>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</si>
  <si>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</si>
  <si>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</si>
  <si>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</si>
  <si>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</si>
  <si>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</si>
  <si>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</si>
  <si>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</si>
  <si>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</si>
  <si>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</si>
  <si>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</si>
  <si>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</si>
  <si>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</si>
  <si>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</si>
  <si>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</si>
  <si>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</si>
  <si>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</si>
  <si>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</si>
  <si>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</si>
  <si>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</si>
  <si>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</si>
  <si>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</si>
  <si>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</si>
  <si>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</si>
  <si>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</si>
  <si>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</si>
  <si>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</si>
  <si>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</si>
  <si>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</si>
  <si>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</si>
  <si>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</si>
  <si>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</si>
  <si>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</si>
  <si>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</si>
  <si>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</si>
  <si>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</si>
  <si>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</si>
  <si>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</si>
  <si>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</si>
  <si>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</si>
  <si>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</si>
  <si>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</si>
  <si>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</si>
  <si>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</si>
  <si>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</si>
  <si>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</si>
  <si>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</si>
  <si>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</si>
  <si>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</si>
  <si>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</si>
  <si>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</si>
  <si>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</si>
  <si>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</si>
  <si>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</si>
  <si>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</si>
  <si>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</si>
  <si>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</si>
  <si>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</si>
  <si>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</si>
  <si>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</si>
  <si>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</si>
  <si>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</si>
  <si>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</si>
  <si>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</si>
  <si>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</si>
  <si>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</si>
  <si>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</si>
  <si>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</si>
  <si>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</si>
  <si>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</si>
  <si>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</si>
  <si>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</si>
  <si>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</si>
  <si>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</si>
  <si>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</si>
  <si>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</si>
  <si>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</si>
  <si>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</si>
  <si>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</si>
  <si>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</si>
  <si>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</si>
  <si>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</si>
  <si>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</si>
  <si>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</si>
  <si>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</si>
  <si>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</si>
  <si>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</si>
  <si>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</si>
  <si>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</si>
  <si>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</si>
  <si>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</si>
  <si>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</si>
  <si>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</si>
  <si>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</si>
  <si>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</si>
  <si>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</si>
  <si>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</si>
  <si>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</si>
  <si>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</si>
  <si>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</si>
  <si>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</si>
  <si>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</si>
  <si>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</si>
  <si>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</si>
  <si>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</si>
  <si>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</si>
  <si>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</si>
  <si>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</si>
  <si>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</si>
  <si>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</si>
  <si>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</si>
  <si>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</si>
  <si>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</si>
  <si>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</si>
  <si>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</si>
  <si>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</si>
  <si>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</si>
  <si>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</si>
  <si>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</si>
  <si>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</si>
  <si>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</si>
  <si>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</si>
  <si>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</si>
  <si>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</si>
  <si>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</si>
  <si>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</si>
  <si>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</si>
  <si>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</si>
  <si>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</si>
  <si>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</si>
  <si>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</si>
  <si>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</si>
  <si>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</si>
  <si>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</si>
  <si>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</si>
  <si>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</si>
  <si>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</si>
  <si>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</si>
  <si>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</si>
  <si>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</si>
  <si>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</si>
  <si>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</si>
  <si>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</si>
  <si>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</si>
  <si>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</si>
  <si>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</si>
  <si>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</si>
  <si>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</si>
  <si>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</si>
  <si>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</si>
  <si>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</si>
  <si>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</si>
  <si>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</si>
  <si>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</si>
  <si>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</si>
  <si>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</si>
  <si>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</si>
  <si>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</si>
  <si>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</si>
  <si>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</si>
  <si>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</si>
  <si>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</si>
  <si>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</si>
  <si>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</si>
  <si>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</si>
  <si>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</si>
  <si>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</si>
  <si>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</si>
  <si>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</si>
  <si>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</si>
  <si>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</si>
  <si>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</si>
  <si>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</si>
  <si>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</si>
  <si>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</si>
  <si>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</si>
  <si>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</si>
  <si>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</si>
  <si>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</si>
  <si>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</si>
  <si>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</si>
  <si>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</si>
  <si>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</si>
  <si>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</si>
  <si>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</si>
  <si>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</si>
  <si>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</si>
  <si>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</si>
  <si>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</si>
  <si>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</si>
  <si>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</si>
  <si>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</si>
  <si>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</si>
  <si>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</si>
  <si>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</si>
  <si>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</si>
  <si>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</si>
  <si>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</si>
  <si>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</si>
  <si>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</si>
  <si>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</si>
  <si>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</si>
  <si>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</si>
  <si>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</si>
  <si>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</si>
  <si>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</si>
  <si>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</si>
  <si>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</si>
  <si>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</si>
  <si>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</si>
  <si>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</si>
  <si>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</si>
  <si>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</si>
  <si>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</si>
  <si>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</si>
  <si>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</si>
  <si>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</si>
  <si>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</si>
  <si>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</si>
  <si>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</si>
  <si>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</si>
  <si>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</si>
  <si>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</si>
  <si>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</si>
  <si>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</si>
  <si>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</si>
  <si>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</si>
  <si>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</si>
  <si>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</si>
  <si>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</si>
  <si>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</si>
  <si>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</si>
  <si>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</si>
  <si>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</si>
  <si>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</si>
  <si>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</si>
  <si>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</si>
  <si>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</si>
  <si>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</si>
  <si>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</si>
  <si>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</si>
  <si>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</si>
  <si>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</si>
  <si>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</si>
  <si>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</si>
  <si>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</si>
  <si>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</si>
  <si>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</si>
  <si>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</si>
  <si>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</si>
  <si>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</si>
  <si>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</si>
  <si>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</si>
  <si>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</si>
  <si>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</si>
  <si>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</si>
  <si>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</si>
  <si>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</si>
  <si>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</si>
  <si>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</si>
  <si>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</si>
  <si>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</si>
  <si>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</si>
  <si>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</si>
  <si>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</si>
  <si>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</si>
  <si>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</si>
  <si>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</si>
  <si>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</si>
  <si>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</si>
  <si>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</si>
  <si>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</si>
  <si>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</si>
  <si>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</si>
  <si>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</si>
  <si>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</si>
  <si>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</si>
  <si>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</si>
  <si>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</si>
  <si>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</si>
  <si>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</si>
  <si>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</si>
  <si>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</si>
  <si>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</si>
  <si>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</si>
  <si>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</si>
  <si>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</si>
  <si>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</si>
  <si>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</si>
  <si>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</si>
  <si>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</si>
  <si>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</si>
  <si>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</si>
  <si>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</si>
  <si>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</si>
  <si>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</si>
  <si>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</si>
  <si>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</si>
  <si>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</si>
  <si>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</si>
  <si>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</si>
  <si>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</si>
  <si>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</si>
  <si>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</si>
  <si>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</si>
  <si>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</si>
  <si>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</si>
  <si>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</si>
  <si>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</si>
  <si>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</si>
  <si>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</si>
  <si>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</si>
  <si>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</si>
  <si>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</si>
  <si>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</si>
  <si>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</si>
  <si>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</si>
  <si>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</si>
  <si>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</si>
  <si>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</si>
  <si>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</si>
  <si>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</si>
  <si>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</si>
  <si>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</si>
  <si>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</si>
  <si>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</si>
  <si>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</si>
  <si>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</si>
  <si>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</si>
  <si>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</si>
  <si>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</si>
  <si>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</si>
  <si>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</si>
  <si>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</si>
  <si>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</si>
  <si>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</si>
  <si>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</si>
  <si>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</si>
  <si>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</si>
  <si>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</si>
  <si>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</si>
  <si>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</si>
  <si>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</si>
  <si>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</si>
  <si>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</si>
  <si>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</si>
  <si>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</si>
  <si>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</si>
  <si>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</si>
  <si>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</si>
  <si>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</si>
  <si>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</si>
  <si>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</si>
  <si>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</si>
  <si>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</si>
  <si>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</si>
  <si>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</si>
  <si>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</si>
  <si>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</si>
  <si>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</si>
  <si>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</si>
  <si>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</si>
  <si>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</si>
  <si>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</si>
  <si>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</si>
  <si>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</si>
  <si>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</si>
  <si>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</si>
  <si>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</si>
  <si>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</si>
  <si>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</si>
  <si>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</si>
  <si>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</si>
  <si>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</si>
  <si>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</si>
  <si>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</si>
  <si>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</si>
  <si>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</si>
  <si>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</si>
  <si>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</si>
  <si>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</si>
  <si>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</si>
  <si>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</si>
  <si>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</si>
  <si>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</si>
  <si>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</si>
  <si>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</si>
  <si>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</si>
  <si>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</si>
  <si>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</si>
  <si>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</si>
  <si>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</si>
  <si>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</si>
  <si>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</si>
  <si>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</si>
  <si>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</si>
  <si>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</si>
  <si>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</si>
  <si>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</si>
  <si>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</si>
  <si>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</si>
  <si>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</si>
  <si>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</si>
  <si>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</si>
  <si>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</si>
  <si>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</si>
  <si>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</si>
  <si>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</si>
  <si>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</si>
  <si>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</si>
  <si>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</si>
  <si>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</si>
  <si>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</si>
  <si>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</si>
  <si>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</si>
  <si>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</si>
  <si>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</si>
  <si>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</si>
  <si>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</si>
  <si>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</si>
  <si>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</si>
  <si>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</si>
  <si>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</si>
  <si>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</si>
  <si>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</si>
  <si>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</si>
  <si>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</si>
  <si>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</si>
  <si>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</si>
  <si>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</si>
  <si>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</si>
  <si>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</si>
  <si>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</si>
  <si>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</si>
  <si>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</si>
  <si>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</si>
  <si>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</si>
  <si>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</si>
  <si>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</si>
  <si>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</si>
  <si>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</si>
  <si>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</si>
  <si>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</si>
  <si>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</si>
  <si>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</si>
  <si>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</si>
  <si>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</si>
  <si>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</si>
  <si>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</si>
  <si>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</si>
  <si>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</si>
  <si>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</si>
  <si>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</si>
  <si>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</si>
  <si>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</si>
  <si>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</si>
  <si>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</si>
  <si>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</si>
  <si>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</si>
  <si>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</si>
  <si>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</si>
  <si>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</si>
  <si>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</si>
  <si>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</si>
  <si>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</si>
  <si>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</si>
  <si>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</si>
  <si>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</si>
  <si>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</si>
  <si>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</si>
  <si>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</si>
  <si>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</si>
  <si>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</si>
  <si>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</si>
  <si>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</si>
  <si>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</si>
  <si>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</si>
  <si>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</si>
  <si>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</si>
  <si>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</si>
  <si>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</si>
  <si>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</si>
  <si>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</si>
  <si>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</si>
  <si>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</si>
  <si>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</si>
  <si>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</si>
  <si>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</si>
  <si>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</si>
  <si>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</si>
  <si>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</si>
  <si>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</si>
  <si>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</si>
  <si>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</si>
  <si>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</si>
  <si>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</si>
  <si>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</si>
  <si>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</si>
  <si>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</si>
  <si>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</si>
  <si>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</si>
  <si>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</si>
  <si>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</si>
  <si>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</si>
  <si>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</si>
  <si>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</si>
  <si>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</si>
  <si>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</si>
  <si>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</si>
  <si>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</si>
  <si>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</si>
  <si>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</si>
  <si>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</si>
  <si>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</si>
  <si>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</si>
  <si>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</si>
  <si>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</si>
  <si>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</si>
  <si>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</si>
  <si>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</si>
  <si>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</si>
  <si>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</si>
  <si>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</si>
  <si>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</si>
  <si>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</si>
  <si>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</si>
  <si>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</si>
  <si>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</si>
  <si>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</si>
  <si>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</si>
  <si>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</si>
  <si>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</si>
  <si>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</si>
  <si>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</si>
  <si>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</si>
  <si>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</si>
  <si>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</si>
  <si>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</si>
  <si>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</si>
  <si>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</si>
  <si>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</si>
  <si>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</si>
  <si>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</si>
  <si>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</si>
  <si>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</si>
  <si>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</si>
  <si>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</si>
  <si>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</si>
  <si>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</si>
  <si>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</si>
  <si>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</si>
  <si>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</si>
  <si>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</si>
  <si>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</si>
  <si>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</si>
  <si>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</si>
  <si>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</si>
  <si>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</si>
  <si>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</si>
  <si>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</si>
  <si>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</si>
  <si>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</si>
  <si>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</si>
  <si>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</si>
  <si>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</si>
  <si>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</si>
  <si>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</si>
  <si>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</si>
  <si>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</si>
  <si>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</si>
  <si>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</si>
  <si>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</si>
  <si>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</si>
  <si>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</si>
  <si>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</si>
  <si>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</si>
  <si>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</si>
  <si>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</si>
  <si>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</si>
  <si>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</si>
  <si>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</si>
  <si>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</si>
  <si>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</si>
  <si>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</si>
  <si>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</si>
  <si>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</si>
  <si>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</si>
  <si>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</si>
  <si>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</si>
  <si>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</si>
  <si>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</si>
  <si>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</si>
  <si>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</si>
  <si>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</si>
  <si>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</si>
  <si>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</si>
  <si>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</si>
  <si>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</si>
  <si>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</si>
  <si>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</si>
  <si>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</si>
  <si>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</si>
  <si>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</si>
  <si>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</si>
  <si>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</si>
  <si>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</si>
  <si>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</si>
  <si>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</si>
  <si>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</si>
  <si>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</si>
  <si>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</si>
  <si>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</si>
  <si>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</si>
  <si>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</si>
  <si>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</si>
  <si>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</si>
  <si>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</si>
  <si>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</si>
  <si>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</si>
  <si>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</si>
  <si>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</si>
  <si>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</si>
  <si>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</si>
  <si>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</si>
  <si>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</si>
  <si>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</si>
  <si>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</si>
  <si>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</si>
  <si>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</si>
  <si>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</si>
  <si>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</si>
  <si>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</si>
  <si>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</si>
  <si>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</si>
  <si>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</si>
  <si>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</si>
  <si>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</si>
  <si>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</si>
  <si>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</si>
  <si>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</si>
  <si>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</si>
  <si>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</si>
  <si>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</si>
  <si>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</si>
  <si>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</si>
  <si>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</si>
  <si>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</si>
  <si>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</si>
  <si>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</si>
  <si>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</si>
  <si>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</si>
  <si>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</si>
  <si>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</si>
  <si>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</si>
  <si>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</si>
  <si>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</si>
  <si>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</si>
  <si>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</si>
  <si>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</si>
  <si>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</si>
  <si>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</si>
  <si>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</si>
  <si>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</si>
  <si>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</si>
  <si>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</si>
  <si>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</si>
  <si>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</si>
  <si>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</si>
  <si>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</si>
  <si>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</si>
  <si>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</si>
  <si>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</si>
  <si>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</si>
  <si>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</si>
  <si>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</si>
  <si>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</si>
  <si>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</si>
  <si>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</si>
  <si>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</si>
  <si>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</si>
  <si>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</si>
  <si>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</si>
  <si>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</si>
  <si>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</si>
  <si>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</si>
  <si>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</si>
  <si>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</si>
  <si>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</si>
  <si>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</si>
  <si>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</si>
  <si>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</si>
  <si>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</si>
  <si>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</si>
  <si>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</si>
  <si>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</si>
  <si>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</si>
  <si>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</si>
  <si>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</si>
  <si>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</si>
  <si>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</si>
  <si>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</si>
  <si>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</si>
  <si>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</si>
  <si>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</si>
  <si>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</si>
  <si>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</si>
  <si>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</si>
  <si>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</si>
  <si>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</si>
  <si>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</si>
  <si>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</si>
  <si>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</si>
  <si>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</si>
  <si>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</si>
  <si>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</si>
  <si>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</si>
  <si>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</si>
  <si>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</si>
  <si>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</si>
  <si>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</si>
  <si>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</si>
  <si>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</si>
  <si>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</si>
  <si>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</si>
  <si>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</si>
  <si>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</si>
  <si>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</si>
  <si>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</si>
  <si>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</si>
  <si>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</si>
  <si>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</si>
  <si>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</si>
  <si>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</si>
  <si>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</si>
  <si>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</si>
  <si>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</si>
  <si>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</si>
  <si>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</si>
  <si>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</si>
  <si>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</si>
  <si>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</si>
  <si>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</si>
  <si>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</si>
  <si>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</si>
  <si>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</si>
  <si>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</si>
  <si>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</si>
  <si>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</si>
  <si>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</si>
  <si>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</si>
  <si>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</si>
  <si>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</si>
  <si>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</si>
  <si>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</si>
  <si>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</si>
  <si>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</si>
  <si>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</si>
  <si>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</si>
  <si>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</si>
  <si>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</si>
  <si>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</si>
  <si>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</si>
  <si>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</si>
  <si>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</si>
  <si>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</si>
  <si>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</si>
  <si>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</si>
  <si>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</si>
  <si>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</si>
  <si>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</si>
  <si>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</si>
  <si>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</si>
  <si>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</si>
  <si>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</si>
  <si>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</si>
  <si>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</si>
  <si>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</si>
  <si>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</si>
  <si>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</si>
  <si>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</si>
  <si>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</si>
  <si>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</si>
  <si>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</si>
  <si>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</si>
  <si>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</si>
  <si>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</si>
  <si>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</si>
  <si>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</si>
  <si>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</si>
  <si>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</si>
  <si>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</si>
  <si>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</si>
  <si>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</si>
  <si>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</si>
  <si>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</si>
  <si>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</si>
  <si>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</si>
  <si>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</si>
  <si>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</si>
  <si>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</si>
  <si>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</si>
  <si>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</si>
  <si>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</si>
  <si>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</si>
  <si>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</si>
  <si>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</si>
  <si>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</si>
  <si>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</si>
  <si>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</si>
  <si>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</si>
  <si>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</si>
  <si>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</si>
  <si>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</si>
  <si>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</si>
  <si>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</si>
  <si>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</si>
  <si>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</si>
  <si>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</si>
  <si>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</si>
  <si>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</si>
  <si>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</si>
  <si>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</si>
  <si>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</si>
  <si>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</si>
  <si>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</si>
  <si>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</si>
  <si>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</si>
  <si>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</si>
  <si>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</si>
  <si>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</si>
  <si>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</si>
  <si>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</si>
  <si>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</si>
  <si>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</si>
  <si>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</si>
  <si>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</si>
  <si>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</si>
  <si>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</si>
  <si>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</si>
  <si>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</si>
  <si>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</si>
  <si>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</si>
  <si>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</si>
  <si>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</si>
  <si>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</si>
  <si>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</si>
  <si>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</si>
  <si>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</si>
  <si>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</si>
  <si>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</si>
  <si>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</si>
  <si>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</si>
  <si>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</si>
  <si>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</si>
  <si>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</si>
  <si>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</si>
  <si>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</si>
  <si>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</si>
  <si>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</si>
  <si>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</si>
  <si>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</si>
  <si>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</si>
  <si>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</si>
  <si>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</si>
  <si>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</si>
  <si>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</si>
  <si>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</si>
  <si>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</si>
  <si>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</si>
  <si>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</si>
  <si>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</si>
  <si>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</si>
  <si>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</si>
  <si>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</si>
  <si>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</si>
  <si>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</si>
  <si>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</si>
  <si>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</si>
  <si>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</si>
  <si>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</si>
  <si>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</si>
  <si>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</si>
  <si>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</si>
  <si>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</si>
  <si>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</si>
  <si>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</si>
  <si>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</si>
  <si>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</si>
  <si>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</si>
  <si>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</si>
  <si>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</si>
  <si>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</si>
  <si>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</si>
  <si>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</si>
  <si>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</si>
  <si>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</si>
  <si>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</si>
  <si>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</si>
  <si>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</si>
  <si>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</si>
  <si>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</si>
  <si>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</si>
  <si>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</si>
  <si>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</si>
  <si>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</si>
  <si>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</si>
  <si>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</si>
  <si>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</si>
  <si>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</si>
  <si>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</si>
  <si>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</si>
  <si>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</si>
  <si>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</si>
  <si>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</si>
  <si>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</si>
  <si>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</si>
  <si>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</si>
  <si>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</si>
  <si>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</si>
  <si>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</si>
  <si>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</si>
  <si>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</si>
  <si>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</si>
  <si>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</si>
  <si>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</si>
  <si>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</si>
  <si>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</si>
  <si>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</si>
  <si>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</si>
  <si>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</si>
  <si>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</si>
  <si>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</si>
  <si>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</si>
  <si>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</si>
  <si>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</si>
  <si>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</si>
  <si>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</si>
  <si>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</si>
  <si>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</si>
  <si>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</si>
  <si>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</si>
  <si>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</si>
  <si>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</si>
  <si>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</si>
  <si>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</si>
  <si>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</si>
  <si>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</si>
  <si>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</si>
  <si>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</si>
  <si>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</si>
  <si>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</si>
  <si>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</si>
  <si>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</si>
  <si>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</si>
  <si>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</si>
  <si>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</si>
  <si>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</si>
  <si>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</si>
  <si>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</si>
  <si>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</si>
  <si>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</si>
  <si>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</si>
  <si>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</si>
  <si>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</si>
  <si>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</si>
  <si>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</si>
  <si>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</si>
  <si>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</si>
  <si>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</si>
  <si>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</si>
  <si>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</si>
  <si>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</si>
  <si>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</si>
  <si>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</si>
  <si>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</si>
  <si>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</si>
  <si>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</si>
  <si>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</si>
  <si>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</si>
  <si>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</si>
  <si>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</si>
  <si>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</si>
  <si>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</si>
  <si>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</si>
  <si>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</si>
  <si>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</si>
  <si>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</si>
  <si>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</si>
  <si>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</si>
  <si>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</si>
  <si>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</si>
  <si>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</si>
  <si>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</si>
  <si>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</si>
  <si>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</si>
  <si>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</si>
  <si>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</si>
  <si>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</si>
  <si>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</si>
  <si>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</si>
  <si>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</si>
  <si>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</si>
  <si>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</si>
  <si>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</si>
  <si>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</si>
  <si>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</si>
  <si>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</si>
  <si>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</si>
  <si>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</si>
  <si>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</si>
  <si>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</si>
  <si>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</si>
  <si>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</si>
  <si>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</si>
  <si>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</si>
  <si>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</si>
  <si>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</si>
  <si>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</si>
  <si>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</si>
  <si>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</si>
  <si>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</si>
  <si>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</si>
  <si>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</si>
  <si>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</si>
  <si>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</si>
  <si>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</si>
  <si>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</si>
  <si>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</si>
  <si>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</si>
  <si>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</si>
  <si>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</si>
  <si>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</si>
  <si>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</si>
  <si>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</si>
  <si>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</si>
  <si>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</si>
  <si>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</si>
  <si>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</si>
  <si>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</si>
  <si>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</si>
  <si>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</si>
  <si>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</si>
  <si>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</si>
  <si>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</si>
  <si>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</si>
  <si>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</si>
  <si>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</si>
  <si>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</si>
  <si>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</si>
  <si>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</si>
  <si>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</si>
  <si>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</si>
  <si>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</si>
  <si>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</si>
  <si>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</si>
  <si>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</si>
  <si>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</si>
  <si>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</si>
  <si>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</si>
  <si>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</si>
  <si>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</si>
  <si>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</si>
  <si>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</si>
  <si>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</si>
  <si>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</si>
  <si>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</si>
  <si>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</si>
  <si>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</si>
  <si>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</si>
  <si>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</si>
  <si>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</si>
  <si>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</si>
  <si>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</si>
  <si>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</si>
  <si>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</si>
  <si>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</si>
  <si>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</si>
  <si>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</si>
  <si>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</si>
  <si>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</si>
  <si>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</si>
  <si>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</si>
  <si>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</si>
  <si>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</si>
  <si>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</si>
  <si>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</si>
  <si>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</si>
  <si>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</si>
  <si>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</si>
  <si>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</si>
  <si>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</si>
  <si>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</si>
  <si>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</si>
  <si>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</si>
  <si>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</si>
  <si>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</si>
  <si>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</si>
  <si>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</si>
  <si>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</si>
  <si>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</si>
  <si>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</si>
  <si>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</si>
  <si>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</si>
  <si>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</si>
  <si>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</si>
  <si>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</si>
  <si>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</si>
  <si>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</si>
  <si>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</si>
  <si>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</si>
  <si>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</si>
  <si>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</si>
  <si>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</si>
  <si>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</si>
  <si>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</si>
  <si>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</si>
  <si>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</si>
  <si>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</si>
  <si>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</si>
  <si>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</si>
  <si>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</si>
  <si>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</si>
  <si>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</si>
  <si>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</si>
  <si>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</si>
  <si>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</si>
  <si>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</si>
  <si>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</si>
  <si>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</si>
  <si>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</si>
  <si>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</si>
  <si>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</si>
  <si>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</si>
  <si>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</si>
  <si>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</si>
  <si>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</si>
  <si>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</si>
  <si>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</si>
  <si>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</si>
  <si>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</si>
  <si>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</si>
  <si>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</si>
  <si>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</si>
  <si>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</si>
  <si>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</si>
  <si>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</si>
  <si>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</si>
  <si>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</si>
  <si>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</si>
  <si>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</si>
  <si>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</si>
  <si>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</si>
  <si>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</si>
  <si>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</si>
  <si>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</si>
  <si>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</si>
  <si>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</si>
  <si>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</si>
  <si>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</si>
  <si>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</si>
  <si>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</si>
  <si>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</si>
  <si>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</si>
  <si>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</si>
  <si>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</si>
  <si>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</si>
  <si>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</si>
  <si>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</si>
  <si>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</si>
  <si>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</si>
  <si>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</si>
  <si>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</si>
  <si>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</si>
  <si>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</si>
  <si>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</si>
  <si>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</si>
  <si>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</si>
  <si>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</si>
  <si>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</si>
  <si>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</si>
  <si>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</si>
  <si>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</si>
  <si>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</si>
  <si>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</si>
  <si>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</si>
  <si>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</si>
  <si>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</si>
  <si>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</si>
  <si>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</si>
  <si>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</si>
  <si>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</si>
  <si>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</si>
  <si>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</si>
  <si>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</si>
  <si>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</si>
  <si>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</si>
  <si>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</si>
  <si>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</si>
  <si>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</si>
  <si>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</si>
  <si>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</si>
  <si>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</si>
  <si>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</si>
  <si>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</si>
  <si>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</si>
  <si>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</si>
  <si>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</si>
  <si>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</si>
  <si>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</si>
  <si>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</si>
  <si>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</si>
  <si>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</si>
  <si>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</si>
  <si>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</si>
  <si>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</si>
  <si>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</si>
  <si>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</si>
  <si>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</si>
  <si>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</si>
  <si>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</si>
  <si>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</si>
  <si>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</si>
  <si>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</si>
  <si>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</si>
  <si>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</si>
  <si>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</si>
  <si>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</si>
  <si>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</si>
  <si>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</si>
  <si>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</si>
  <si>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</si>
  <si>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</si>
  <si>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</si>
  <si>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</si>
  <si>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</si>
  <si>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</si>
  <si>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</si>
  <si>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</si>
  <si>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</si>
  <si>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</si>
  <si>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</si>
  <si>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</si>
  <si>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</si>
  <si>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</si>
  <si>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</si>
  <si>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</si>
  <si>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</si>
  <si>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</si>
  <si>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</si>
  <si>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</si>
  <si>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</si>
  <si>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</si>
  <si>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</si>
  <si>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</si>
  <si>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</si>
  <si>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</si>
  <si>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</si>
  <si>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</si>
  <si>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</si>
  <si>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</si>
  <si>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</si>
  <si>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</si>
  <si>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</si>
  <si>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</si>
  <si>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</si>
  <si>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</si>
  <si>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</si>
  <si>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</si>
  <si>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</si>
  <si>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</si>
  <si>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</si>
  <si>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</si>
  <si>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</si>
  <si>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</si>
  <si>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</si>
  <si>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</si>
  <si>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</si>
  <si>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</si>
  <si>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</si>
  <si>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</si>
  <si>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</si>
  <si>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</si>
  <si>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</si>
  <si>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</si>
  <si>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</si>
  <si>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</si>
  <si>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</si>
  <si>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</si>
  <si>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</si>
  <si>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</si>
  <si>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</si>
  <si>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</si>
  <si>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</si>
  <si>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</si>
  <si>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</si>
  <si>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</si>
  <si>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</si>
  <si>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</si>
  <si>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</si>
  <si>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</si>
  <si>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</si>
  <si>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</si>
  <si>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</si>
  <si>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</si>
  <si>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</si>
  <si>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</si>
  <si>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</si>
  <si>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</si>
  <si>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</si>
  <si>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</si>
  <si>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</si>
  <si>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</si>
  <si>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</si>
  <si>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</si>
  <si>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</si>
  <si>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</si>
  <si>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</si>
  <si>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</si>
  <si>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</si>
  <si>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</si>
  <si>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</si>
  <si>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</si>
  <si>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</si>
  <si>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</si>
  <si>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</si>
  <si>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</si>
  <si>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</si>
  <si>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</si>
  <si>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</si>
  <si>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</si>
  <si>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</si>
  <si>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</si>
  <si>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</si>
  <si>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</si>
  <si>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</si>
  <si>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</si>
  <si>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</si>
  <si>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</si>
  <si>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</si>
  <si>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</si>
  <si>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</si>
  <si>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</si>
  <si>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</si>
  <si>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</si>
  <si>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</si>
  <si>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</si>
  <si>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</si>
  <si>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</si>
  <si>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</si>
  <si>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</si>
  <si>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</si>
  <si>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</si>
  <si>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</si>
  <si>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</si>
  <si>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</si>
  <si>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</si>
  <si>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</si>
  <si>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</si>
  <si>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</si>
  <si>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</si>
  <si>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</si>
  <si>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</si>
  <si>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</si>
  <si>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</si>
  <si>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</si>
  <si>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</si>
  <si>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</si>
  <si>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</si>
  <si>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</si>
  <si>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</si>
  <si>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</si>
  <si>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</si>
  <si>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</si>
  <si>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</si>
  <si>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</si>
  <si>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</si>
  <si>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</si>
  <si>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</si>
  <si>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</si>
  <si>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</si>
  <si>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</si>
  <si>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</si>
  <si>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</si>
  <si>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</si>
  <si>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</si>
  <si>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</si>
  <si>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</si>
  <si>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</si>
  <si>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</si>
  <si>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</si>
  <si>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</si>
  <si>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</si>
  <si>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</si>
  <si>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</si>
  <si>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</si>
  <si>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</si>
  <si>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</si>
  <si>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</si>
  <si>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</si>
  <si>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</si>
  <si>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</si>
  <si>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</si>
  <si>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</si>
  <si>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</si>
  <si>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</si>
  <si>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</si>
  <si>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</si>
  <si>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</si>
  <si>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</si>
  <si>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</si>
  <si>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</si>
  <si>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</si>
  <si>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</si>
  <si>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</si>
  <si>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</si>
  <si>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</si>
  <si>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</si>
  <si>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</si>
  <si>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</si>
  <si>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</si>
  <si>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</si>
  <si>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</si>
  <si>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</si>
  <si>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</si>
  <si>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</si>
  <si>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</si>
  <si>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</si>
  <si>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</si>
  <si>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</si>
  <si>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</si>
  <si>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</si>
  <si>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</si>
  <si>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</si>
  <si>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</si>
  <si>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</si>
  <si>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</si>
  <si>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</si>
  <si>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</si>
  <si>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</si>
  <si>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</si>
  <si>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</si>
  <si>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</si>
  <si>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</si>
  <si>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</si>
  <si>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</si>
  <si>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</si>
  <si>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</si>
  <si>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</si>
  <si>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</si>
  <si>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</si>
  <si>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</si>
  <si>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</si>
  <si>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</si>
  <si>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</si>
  <si>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</si>
  <si>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</si>
  <si>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</si>
  <si>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</si>
  <si>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</si>
  <si>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</si>
  <si>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</si>
  <si>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</si>
  <si>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</si>
  <si>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</si>
  <si>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</si>
  <si>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</si>
  <si>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</si>
  <si>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</si>
  <si>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</si>
  <si>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</si>
  <si>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</si>
  <si>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</si>
  <si>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</si>
  <si>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</si>
  <si>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</si>
  <si>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</si>
  <si>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</si>
  <si>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</si>
  <si>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</si>
  <si>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</si>
  <si>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</si>
  <si>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</si>
  <si>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</si>
  <si>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</si>
  <si>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</si>
  <si>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</si>
  <si>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</si>
  <si>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</si>
  <si>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</si>
  <si>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</si>
  <si>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</si>
  <si>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</si>
  <si>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</si>
  <si>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</si>
  <si>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</si>
  <si>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</si>
  <si>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</si>
  <si>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</si>
  <si>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</si>
  <si>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</si>
  <si>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</si>
  <si>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</si>
  <si>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</si>
  <si>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</si>
  <si>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</si>
  <si>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</si>
  <si>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</si>
  <si>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</si>
  <si>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</si>
  <si>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</si>
  <si>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</si>
  <si>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</si>
  <si>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</si>
  <si>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</si>
  <si>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</si>
  <si>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</si>
  <si>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</si>
  <si>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</si>
  <si>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</si>
  <si>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</si>
  <si>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</si>
  <si>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</si>
  <si>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</si>
  <si>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</si>
  <si>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</si>
  <si>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</si>
  <si>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</si>
  <si>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</si>
  <si>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</si>
  <si>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</si>
  <si>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</si>
  <si>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</si>
  <si>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</si>
  <si>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</si>
  <si>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</si>
  <si>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</si>
  <si>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</si>
  <si>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</si>
  <si>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</si>
  <si>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</si>
  <si>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</si>
  <si>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</si>
  <si>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</si>
  <si>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</si>
  <si>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</si>
  <si>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</si>
  <si>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</si>
  <si>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</si>
  <si>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</si>
  <si>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</si>
  <si>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</si>
  <si>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</si>
  <si>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</si>
  <si>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</si>
  <si>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</si>
  <si>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</si>
  <si>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</si>
  <si>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</si>
  <si>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</si>
  <si>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</si>
  <si>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</si>
  <si>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</si>
  <si>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</si>
  <si>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</si>
  <si>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</si>
  <si>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</si>
  <si>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</si>
  <si>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</si>
  <si>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</si>
  <si>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</si>
  <si>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</si>
  <si>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</si>
  <si>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</si>
  <si>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</si>
  <si>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</si>
  <si>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</si>
  <si>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</si>
  <si>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</si>
  <si>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</si>
  <si>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</si>
  <si>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</si>
  <si>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</si>
  <si>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</si>
  <si>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</si>
  <si>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</si>
  <si>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</si>
  <si>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</si>
  <si>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</si>
  <si>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</si>
  <si>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</si>
  <si>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</si>
  <si>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</si>
  <si>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</si>
  <si>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</si>
  <si>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</si>
  <si>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</si>
  <si>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</si>
  <si>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</si>
  <si>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</si>
  <si>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</si>
  <si>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</si>
  <si>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</si>
  <si>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</si>
  <si>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</si>
  <si>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</si>
  <si>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</si>
  <si>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</si>
  <si>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</si>
  <si>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</si>
  <si>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</si>
  <si>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</si>
  <si>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</si>
  <si>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</si>
  <si>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</si>
  <si>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</si>
  <si>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</si>
  <si>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</si>
  <si>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</si>
  <si>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</si>
  <si>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</si>
  <si>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</si>
  <si>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</si>
  <si>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</si>
  <si>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</si>
  <si>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</si>
  <si>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</si>
  <si>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</si>
  <si>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</si>
  <si>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</si>
  <si>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</si>
  <si>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</si>
  <si>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</si>
  <si>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</si>
  <si>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</si>
  <si>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</si>
  <si>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</si>
  <si>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</si>
  <si>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</si>
  <si>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</si>
  <si>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</si>
  <si>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</si>
  <si>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</si>
  <si>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</si>
  <si>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</si>
  <si>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</si>
  <si>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</si>
  <si>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</si>
  <si>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</si>
  <si>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</si>
  <si>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</si>
  <si>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</si>
  <si>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</si>
  <si>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</si>
  <si>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</si>
  <si>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</si>
  <si>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</si>
  <si>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</si>
  <si>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</si>
  <si>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</si>
  <si>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</si>
  <si>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</si>
  <si>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</si>
  <si>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</si>
  <si>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</si>
  <si>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</si>
  <si>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</si>
  <si>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</si>
  <si>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</si>
  <si>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</si>
  <si>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</si>
  <si>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</si>
  <si>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</si>
  <si>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</si>
  <si>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</si>
  <si>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</si>
  <si>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</si>
  <si>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</si>
  <si>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</si>
  <si>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</si>
  <si>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</si>
  <si>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</si>
  <si>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</si>
  <si>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</si>
  <si>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</si>
  <si>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</si>
  <si>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</si>
  <si>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</si>
  <si>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</si>
  <si>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</si>
  <si>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</si>
  <si>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</si>
  <si>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</si>
  <si>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</si>
  <si>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</si>
  <si>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</si>
  <si>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</si>
  <si>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</si>
  <si>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</si>
  <si>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</si>
  <si>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</si>
  <si>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</si>
  <si>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</si>
  <si>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</si>
  <si>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</si>
  <si>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</si>
  <si>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</si>
  <si>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</si>
  <si>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</si>
  <si>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</si>
  <si>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</si>
  <si>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</si>
  <si>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</si>
  <si>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</si>
  <si>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</si>
  <si>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</si>
  <si>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</si>
  <si>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</si>
  <si>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</si>
  <si>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</si>
  <si>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</si>
  <si>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</si>
  <si>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</si>
  <si>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</si>
  <si>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</si>
  <si>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</si>
  <si>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</si>
  <si>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</si>
  <si>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</si>
  <si>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</si>
  <si>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</si>
  <si>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</si>
  <si>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</si>
  <si>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</si>
  <si>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</si>
  <si>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</si>
  <si>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</si>
  <si>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</si>
  <si>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</si>
  <si>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</si>
  <si>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</si>
  <si>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</si>
  <si>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</si>
  <si>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</si>
  <si>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</si>
  <si>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</si>
  <si>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</si>
  <si>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</si>
  <si>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</si>
  <si>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</si>
  <si>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</si>
  <si>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</si>
  <si>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</si>
  <si>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</si>
  <si>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</si>
  <si>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</si>
  <si>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</si>
  <si>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</si>
  <si>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</si>
  <si>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</si>
  <si>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</si>
  <si>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</si>
  <si>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</si>
  <si>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</si>
  <si>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</si>
  <si>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</si>
  <si>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</si>
  <si>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</si>
  <si>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</si>
  <si>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</si>
  <si>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</si>
  <si>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</si>
  <si>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</si>
  <si>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</si>
  <si>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</si>
  <si>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</si>
  <si>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</si>
  <si>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</si>
  <si>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</si>
  <si>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</si>
  <si>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</si>
  <si>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</si>
  <si>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</si>
  <si>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</si>
  <si>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</si>
  <si>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</si>
  <si>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</si>
  <si>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</si>
  <si>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</si>
  <si>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</si>
  <si>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</si>
  <si>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</si>
  <si>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</si>
  <si>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</si>
  <si>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</si>
  <si>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</si>
  <si>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</si>
  <si>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</si>
  <si>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</si>
  <si>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</si>
  <si>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</si>
  <si>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</si>
  <si>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</si>
  <si>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</si>
  <si>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</si>
  <si>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</si>
  <si>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</si>
  <si>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</si>
  <si>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</si>
  <si>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</si>
  <si>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</si>
  <si>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</si>
  <si>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</si>
  <si>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</si>
  <si>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</si>
  <si>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</si>
  <si>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</si>
  <si>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</si>
  <si>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</si>
  <si>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</si>
  <si>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</si>
  <si>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</si>
  <si>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</si>
  <si>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</si>
  <si>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</si>
  <si>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</si>
  <si>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</si>
  <si>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</si>
  <si>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</si>
  <si>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</si>
  <si>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</si>
  <si>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</si>
  <si>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</si>
  <si>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</si>
  <si>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</si>
  <si>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</si>
  <si>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</si>
  <si>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</si>
  <si>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</si>
  <si>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</si>
  <si>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</si>
  <si>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</si>
  <si>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</si>
  <si>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</si>
  <si>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</si>
  <si>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</si>
  <si>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</si>
  <si>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</si>
  <si>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</si>
  <si>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</si>
  <si>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</si>
  <si>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</si>
  <si>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</si>
  <si>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</si>
  <si>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</si>
  <si>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</si>
  <si>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</si>
  <si>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</si>
  <si>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</si>
  <si>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</si>
  <si>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</si>
  <si>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</si>
  <si>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</si>
  <si>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</si>
  <si>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</si>
  <si>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</si>
  <si>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</si>
  <si>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</si>
  <si>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</si>
  <si>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</si>
  <si>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</si>
  <si>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</si>
  <si>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</si>
  <si>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</si>
  <si>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</si>
  <si>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</si>
  <si>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</si>
  <si>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</si>
  <si>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</si>
  <si>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</si>
  <si>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</si>
  <si>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</si>
  <si>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</si>
  <si>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</si>
  <si>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</si>
  <si>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</si>
  <si>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</si>
  <si>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</si>
  <si>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</si>
  <si>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</si>
  <si>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</si>
  <si>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</si>
  <si>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</si>
  <si>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</si>
  <si>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</si>
  <si>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</si>
  <si>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</si>
  <si>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</si>
  <si>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</si>
  <si>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</si>
  <si>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</si>
  <si>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</si>
  <si>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</si>
  <si>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</si>
  <si>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</si>
  <si>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</si>
  <si>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</si>
  <si>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</si>
  <si>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</si>
  <si>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</si>
  <si>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</si>
  <si>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</si>
  <si>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</si>
  <si>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</si>
  <si>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</si>
  <si>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</si>
  <si>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</si>
  <si>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</si>
  <si>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</si>
  <si>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</si>
  <si>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</si>
  <si>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</si>
  <si>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</si>
  <si>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</si>
  <si>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</si>
  <si>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</si>
  <si>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</si>
  <si>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</si>
  <si>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</si>
  <si>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</si>
  <si>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</si>
  <si>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</si>
  <si>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</si>
  <si>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</si>
  <si>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</si>
  <si>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</si>
  <si>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</si>
  <si>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</si>
  <si>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</si>
  <si>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</si>
  <si>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</si>
  <si>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</si>
  <si>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</si>
  <si>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</si>
  <si>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</si>
  <si>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</si>
  <si>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</si>
  <si>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</si>
  <si>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</si>
  <si>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</si>
  <si>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</si>
  <si>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</si>
  <si>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</si>
  <si>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</si>
  <si>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</si>
  <si>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</si>
  <si>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</si>
  <si>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</si>
  <si>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</si>
  <si>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</si>
  <si>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</si>
  <si>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</si>
  <si>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</si>
  <si>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</si>
  <si>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</si>
  <si>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</si>
  <si>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</si>
  <si>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</si>
  <si>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</si>
  <si>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</si>
  <si>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</si>
  <si>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</si>
  <si>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</si>
  <si>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</si>
  <si>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</si>
  <si>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</si>
  <si>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</si>
  <si>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</si>
  <si>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</si>
  <si>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</si>
  <si>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</si>
  <si>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</si>
  <si>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</si>
  <si>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</si>
  <si>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</si>
  <si>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</si>
  <si>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</si>
  <si>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</si>
  <si>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</si>
  <si>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</si>
  <si>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</si>
  <si>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</si>
  <si>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</si>
  <si>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</si>
  <si>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</si>
  <si>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</si>
  <si>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</si>
  <si>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</si>
  <si>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</si>
  <si>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</si>
  <si>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</si>
  <si>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</si>
  <si>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</si>
  <si>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</si>
  <si>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</si>
  <si>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</si>
  <si>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</si>
  <si>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</si>
  <si>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</si>
  <si>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</si>
  <si>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</si>
  <si>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</si>
  <si>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</si>
  <si>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</si>
  <si>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</si>
  <si>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</si>
  <si>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</si>
  <si>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</si>
  <si>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</si>
  <si>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</si>
  <si>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</si>
  <si>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</si>
  <si>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</si>
  <si>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</si>
  <si>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</si>
  <si>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</si>
  <si>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</si>
  <si>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</si>
  <si>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</si>
  <si>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</si>
  <si>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</si>
  <si>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</si>
  <si>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</si>
  <si>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</si>
  <si>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</si>
  <si>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</si>
  <si>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</si>
  <si>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</si>
  <si>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</si>
  <si>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</si>
  <si>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</si>
  <si>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</si>
  <si>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</si>
  <si>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</si>
  <si>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</si>
  <si>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</si>
  <si>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</si>
  <si>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</si>
  <si>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</si>
  <si>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</si>
  <si>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</si>
  <si>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</si>
  <si>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</si>
  <si>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</si>
  <si>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</si>
  <si>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</si>
  <si>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</si>
  <si>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</si>
  <si>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</si>
  <si>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</si>
  <si>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</si>
  <si>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</si>
  <si>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</si>
  <si>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</si>
  <si>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</si>
  <si>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</si>
  <si>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</si>
  <si>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</si>
  <si>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</si>
  <si>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</si>
  <si>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</si>
  <si>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</si>
  <si>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</si>
  <si>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</si>
  <si>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</si>
  <si>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</si>
  <si>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</si>
  <si>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</si>
  <si>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</si>
  <si>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</si>
  <si>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</si>
  <si>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</si>
  <si>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</si>
  <si>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</si>
  <si>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</si>
  <si>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</si>
  <si>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</si>
  <si>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</si>
  <si>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</si>
  <si>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</si>
  <si>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</si>
  <si>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</si>
  <si>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</si>
  <si>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</si>
  <si>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</si>
  <si>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</si>
  <si>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</si>
  <si>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</si>
  <si>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</si>
  <si>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</si>
  <si>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</si>
  <si>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</si>
  <si>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</si>
  <si>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</si>
  <si>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</si>
  <si>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</si>
  <si>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</si>
  <si>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</si>
  <si>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</si>
  <si>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</si>
  <si>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</si>
  <si>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</si>
  <si>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</si>
  <si>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</si>
  <si>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</si>
  <si>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</si>
  <si>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</si>
  <si>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</si>
  <si>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</si>
  <si>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</si>
  <si>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</si>
  <si>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</si>
  <si>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</si>
  <si>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</si>
  <si>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</si>
  <si>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</si>
  <si>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</si>
  <si>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</si>
  <si>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</si>
  <si>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</si>
  <si>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</si>
  <si>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</si>
  <si>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</si>
  <si>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</si>
  <si>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</si>
  <si>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</si>
  <si>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</si>
  <si>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</si>
  <si>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</si>
  <si>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</si>
  <si>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</si>
  <si>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</si>
  <si>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</si>
  <si>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</si>
  <si>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</si>
  <si>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</si>
  <si>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</si>
  <si>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</si>
  <si>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</si>
  <si>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</si>
  <si>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</si>
  <si>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</si>
  <si>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</si>
  <si>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</si>
  <si>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</si>
  <si>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</si>
  <si>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</si>
  <si>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</si>
  <si>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</si>
  <si>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</si>
  <si>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</si>
  <si>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</si>
  <si>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</si>
  <si>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</si>
  <si>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</si>
  <si>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</si>
  <si>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</si>
  <si>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</si>
  <si>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</si>
  <si>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</si>
  <si>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</si>
  <si>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</si>
  <si>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</si>
  <si>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</si>
  <si>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</si>
  <si>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</si>
  <si>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</si>
  <si>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</si>
  <si>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</si>
  <si>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</si>
  <si>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</si>
  <si>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</si>
  <si>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</si>
  <si>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</si>
  <si>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</si>
  <si>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</si>
  <si>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</si>
  <si>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</si>
  <si>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</si>
  <si>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</si>
  <si>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</si>
  <si>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</si>
  <si>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</si>
  <si>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</si>
  <si>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</si>
  <si>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</si>
  <si>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</si>
  <si>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</si>
  <si>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</si>
  <si>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</si>
  <si>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</si>
  <si>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</si>
  <si>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</si>
  <si>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</si>
  <si>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</si>
  <si>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</si>
  <si>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</si>
  <si>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</si>
  <si>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</si>
  <si>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</si>
  <si>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</si>
  <si>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</si>
  <si>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</si>
  <si>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</si>
  <si>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</si>
  <si>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</si>
  <si>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</si>
  <si>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</si>
  <si>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</si>
  <si>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</si>
  <si>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</si>
  <si>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</si>
  <si>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</si>
  <si>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</si>
  <si>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</si>
  <si>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</si>
  <si>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</si>
  <si>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</si>
  <si>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</si>
  <si>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</si>
  <si>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</si>
  <si>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</si>
  <si>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</si>
  <si>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</si>
  <si>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</si>
  <si>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</si>
  <si>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</si>
  <si>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</si>
  <si>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</si>
  <si>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</si>
  <si>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</si>
  <si>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</si>
  <si>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</si>
  <si>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</si>
  <si>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</si>
  <si>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</si>
  <si>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</si>
  <si>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</si>
  <si>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</si>
  <si>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</si>
  <si>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</si>
  <si>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</si>
  <si>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</si>
  <si>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</si>
  <si>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</si>
  <si>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</si>
  <si>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</si>
  <si>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</si>
  <si>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</si>
  <si>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</si>
  <si>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</si>
  <si>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</si>
  <si>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</si>
  <si>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</si>
  <si>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</si>
  <si>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</si>
  <si>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</si>
  <si>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</si>
  <si>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</si>
  <si>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</si>
  <si>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</si>
  <si>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30 mins</t>
  </si>
  <si>
    <t>PCM-20251105-00002033</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</si>
  <si>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</si>
  <si>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</si>
  <si>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</si>
  <si>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</si>
  <si>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</si>
  <si>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</si>
  <si>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</si>
  <si>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</si>
  <si>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</si>
  <si>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</si>
  <si>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</si>
  <si>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</si>
  <si>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</si>
  <si>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</si>
  <si>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</si>
  <si>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</si>
  <si>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</si>
  <si>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</si>
  <si>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</si>
  <si>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</si>
  <si>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</si>
  <si>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</si>
  <si>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</si>
  <si>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</si>
  <si>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</si>
  <si>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</si>
  <si>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</si>
  <si>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</si>
  <si>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</si>
  <si>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</si>
  <si>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</si>
  <si>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</si>
  <si>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</si>
  <si>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</si>
  <si>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</si>
  <si>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</si>
  <si>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</si>
  <si>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</si>
  <si>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</si>
  <si>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</si>
  <si>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</si>
  <si>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</si>
  <si>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</si>
  <si>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</si>
  <si>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</si>
  <si>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</si>
  <si>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</si>
  <si>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</si>
  <si>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</si>
  <si>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</si>
  <si>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</si>
  <si>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</si>
  <si>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</si>
  <si>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</si>
  <si>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</si>
  <si>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</si>
  <si>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</si>
  <si>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</si>
  <si>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</si>
  <si>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</si>
  <si>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</si>
  <si>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</si>
  <si>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</si>
  <si>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</si>
  <si>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</si>
  <si>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</si>
  <si>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</si>
  <si>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</si>
  <si>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</si>
  <si>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</si>
  <si>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</si>
  <si>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</si>
  <si>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</si>
  <si>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</si>
  <si>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</si>
  <si>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</si>
  <si>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</si>
  <si>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</si>
  <si>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</si>
  <si>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</si>
  <si>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</si>
  <si>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</si>
  <si>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</si>
  <si>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</si>
  <si>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</si>
  <si>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PCM-20251105-00001863</t>
  </si>
  <si>
    <t>ETA 15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</si>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</sst>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4" totalsRowShown="0" headerRowDxfId="157" dataDxfId="156" headerRowBorderDxfId="154" tableBorderDxfId="155" totalsRowBorderDxfId="153">
  <autoFilter ref="A1:CJ1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303.9234119212997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0.46872442129824776</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0.1513748842626228</v>
      </c>
      <c r="H4" s="135">
        <v>45966.720462962963</v>
      </c>
      <c r="I4" s="133" t="str">
        <f>IFERROR(VLOOKUP(D4,DB!A:F,6,0),"")</f>
        <v>SCECO</v>
      </c>
      <c r="J4" s="133" t="str">
        <f>IFERROR(VLOOKUP(D4,DB!A:G,7,0),"")</f>
        <v>Vandalized</v>
      </c>
      <c r="K4" s="137" t="s">
        <v>39026</v>
      </c>
      <c r="L4" s="138" t="str">
        <f>IFERROR(VLOOKUP(D4,DB!A:I,9,0),"")</f>
        <v>Latis</v>
      </c>
    </row>
    <row r="5" spans="1:15" ht="15" customHeight="1">
      <c r="A5" s="132" t="s">
        <v>39027</v>
      </c>
      <c r="B5" s="133" t="str">
        <f>IFERROR(VLOOKUP(D5,DB!A:K,11,0),"")</f>
        <v>R1</v>
      </c>
      <c r="C5" s="133">
        <v>1</v>
      </c>
      <c r="D5" s="175" t="s">
        <v>12466</v>
      </c>
      <c r="E5" s="134" t="s">
        <v>39021</v>
      </c>
      <c r="F5" s="135">
        <v>45966.849016203705</v>
      </c>
      <c r="G5" s="136">
        <f ca="1">IFERROR(NOW()-F5,"")</f>
        <v>2.2821643520728685E-2</v>
      </c>
      <c r="H5" s="135">
        <v>45966.849016203705</v>
      </c>
      <c r="I5" s="133" t="str">
        <f>IFERROR(VLOOKUP(D5,DB!A:F,6,0),"")</f>
        <v>SCECO</v>
      </c>
      <c r="J5" s="133" t="str">
        <f>IFERROR(VLOOKUP(D5,DB!A:G,7,0),"")</f>
        <v>Dead</v>
      </c>
      <c r="K5" s="137" t="s">
        <v>39028</v>
      </c>
      <c r="L5" s="138" t="str">
        <f>IFERROR(VLOOKUP(D5,DB!A:I,9,0),"")</f>
        <v>Latis</v>
      </c>
    </row>
    <row r="6" spans="1:15" ht="15" customHeight="1">
      <c r="A6" s="132"/>
      <c r="B6" s="133" t="str">
        <f>IFERROR(VLOOKUP(D6,DB!A:K,11,0),"")</f>
        <v/>
      </c>
      <c r="C6" s="133"/>
      <c r="D6" s="133"/>
      <c r="E6" s="134"/>
      <c r="F6" s="135"/>
      <c r="G6" s="136">
        <f ca="1">IFERROR(NOW()-F6,"")</f>
        <v>45966.871837847226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45966.871837847226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45966.871837847226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45966.871837847226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45966.871837847226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45966.871837847226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45966.871837847226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45966.871837847226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45966.871837847226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45966.871837847226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45966.871837847226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45966.871837847226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45966.871837847226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45966.871837847226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45966.871837847226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45966.871837847226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45966.871837847226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45966.871837847226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45966.871837847226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45966.871837847226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45966.871837847226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45966.871837847226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45966.871837847226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45966.871837847226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45966.871837847226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45966.871837847226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45966.871837847226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45966.871837847226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45966.871837847226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45966.871837847226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45966.871837847226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45966.871837847226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45966.871837847226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45966.871837847226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45966.871837847226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45966.871837847226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45966.871837847226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45966.871837847226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45966.871837847226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45966.871837847226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45966.871837847226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45966.871837847226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45966.871837847226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45966.871837847226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45966.871837847226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45966.871837847226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45966.871837847226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45966.871837847226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45966.871837847226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45966.871837847226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45966.871837847226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45966.871837847226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45966.871837847226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45966.871837847226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45966.871837847226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45966.871837847226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45966.871837847226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45966.871837847226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45966.871837847226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45966.871837847226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45966.871837847226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45966.871837847226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45966.871837847226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45966.871837847226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45966.871837847226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45966.871837847226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45966.871837847226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45966.871837847226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45966.871837847226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45966.871837847226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45966.871837847226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45966.871837847226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45966.871837847226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45966.871837847226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45966.871837847226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45966.871837847226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45966.871837847226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45966.871837847226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45966.871837847226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45966.871837847226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45966.871837847226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45966.871837847226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45966.871837847226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45966.871837847226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45966.871837847226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45966.871837847226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45966.871837847226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45966.871837847226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B4A8BF0B-7730-468A-862E-04B7FFC648B9}"/>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4"/>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141.87199988426437</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8.1297545138950227</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39113</v>
      </c>
      <c r="B5" s="18" t="str">
        <f>IFERROR(VLOOKUP(D5,DB!A:K,11,0),"")</f>
        <v>R2</v>
      </c>
      <c r="C5" s="18">
        <v>2</v>
      </c>
      <c r="D5" s="18" t="s">
        <v>2779</v>
      </c>
      <c r="E5" s="113" t="s">
        <v>39021</v>
      </c>
      <c r="F5" s="114">
        <v>45966.785196759258</v>
      </c>
      <c r="G5" s="115">
        <f ca="1">IFERROR(NOW()-F5,"-")</f>
        <v>8.6641087968018837E-2</v>
      </c>
      <c r="H5" s="114">
        <v>45966.776550925926</v>
      </c>
      <c r="I5" s="18" t="str">
        <f>IFERROR(VLOOKUP(D5,DB!A:F,6,0),"")</f>
        <v>Generator-SG</v>
      </c>
      <c r="J5" s="18" t="str">
        <f>IFERROR(VLOOKUP(D5,DB!A:G,7,0),"")</f>
        <v>Dead</v>
      </c>
      <c r="K5" s="19" t="s">
        <v>39114</v>
      </c>
      <c r="L5" s="18" t="str">
        <f>IFERROR(VLOOKUP(D5,DB!A:I,9,0),"")</f>
        <v>Zain</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45966.871837847226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45966.871837847226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45966.871837847226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45966.871837847226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45966.871837847226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45966.871837847226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45966.871837847226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45966.871837847226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45966.871837847226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45966.871837847226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45966.871837847226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45966.871837847226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45966.871837847226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45966.871837847226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45966.871837847226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45966.871837847226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45966.871837847226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45966.871837847226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45966.871837847226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45966.871837847226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45966.871837847226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45966.871837847226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45966.871837847226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45966.871837847226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45966.871837847226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45966.871837847226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45966.871837847226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45966.871837847226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45966.871837847226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45966.871837847226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45966.871837847226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45966.871837847226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45966.871837847226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45966.871837847226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45966.871837847226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45966.871837847226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45966.871837847226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45966.871837847226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45966.871837847226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45966.871837847226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45966.871837847226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45966.871837847226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45966.871837847226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45966.871837847226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45966.871837847226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45966.871837847226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45966.871837847226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45966.871837847226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45966.871837847226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45966.871837847226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45966.871837847226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45966.871837847226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45966.871837847226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45966.871837847226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45966.871837847226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45966.871837847226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45966.871837847226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45966.871837847226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45966.871837847226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45966.871837847226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45966.871837847226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45966.871837847226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45966.871837847226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45966.871837847226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45966.871837847226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45966.871837847226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45966.871837847226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45966.871837847226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45966.871837847226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45966.871837847226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45966.871837847226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45966.871837847226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45966.871837847226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45966.871837847226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45966.871837847226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45966.871837847226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45966.871837847226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45966.871837847226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45966.871837847226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45966.871837847226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45966.871837847226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45966.871837847226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45966.871837847226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45966.871837847226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45966.871837847226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45966.871837847226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45966.871837847226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45966.871837847226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45966.871837847226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45966.871837847226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45966.871837847226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45966.871837847226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45966.871837847226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45966.871837847226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45966.871837847226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45966.871837847226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45966.871837847226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45966.871837847226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60"/>
      <c r="B104" s="161" t="str">
        <f>IFERROR(VLOOKUP(D104,DB!A:K,11,0),"")</f>
        <v/>
      </c>
      <c r="C104" s="161"/>
      <c r="D104" s="161"/>
      <c r="E104" s="162"/>
      <c r="F104" s="163"/>
      <c r="G104" s="164">
        <f ca="1">IFERROR(NOW()-F104,"-")</f>
        <v>45966.871837847226</v>
      </c>
      <c r="H104" s="163"/>
      <c r="I104" s="161" t="str">
        <f>IFERROR(VLOOKUP(D104,DB!A:F,6,0),"")</f>
        <v/>
      </c>
      <c r="J104" s="161" t="str">
        <f>IFERROR(VLOOKUP(D104,DB!A:G,7,0),"")</f>
        <v/>
      </c>
      <c r="K104" s="165"/>
      <c r="L104" s="161" t="str">
        <f>IFERROR(VLOOKUP(D104,DB!A:I,9,0),"")</f>
        <v/>
      </c>
      <c r="M104" s="161"/>
      <c r="N104" s="161"/>
      <c r="O104" s="161"/>
      <c r="P104" s="161"/>
      <c r="Q104" s="161"/>
      <c r="R104" s="161"/>
      <c r="S104" s="161"/>
      <c r="T104" s="161"/>
      <c r="U104" s="161"/>
      <c r="V104" s="161"/>
      <c r="W104" s="161"/>
      <c r="X104" s="161"/>
      <c r="Y104" s="161"/>
      <c r="Z104" s="161"/>
      <c r="AA104" s="161"/>
      <c r="AB104" s="161"/>
      <c r="AC104" s="161"/>
      <c r="AD104" s="161"/>
      <c r="AE104" s="161"/>
      <c r="AF104" s="161"/>
      <c r="AG104" s="161"/>
      <c r="AH104" s="161"/>
      <c r="AI104" s="161"/>
      <c r="AJ104" s="161"/>
      <c r="AK104" s="161"/>
      <c r="AL104" s="161"/>
      <c r="AM104" s="161"/>
      <c r="AN104" s="161"/>
      <c r="AO104" s="161"/>
      <c r="AP104" s="161"/>
      <c r="AQ104" s="161"/>
      <c r="AR104" s="161"/>
      <c r="AS104" s="161"/>
      <c r="AT104" s="161"/>
      <c r="AU104" s="161"/>
      <c r="AV104" s="161"/>
      <c r="AW104" s="161"/>
      <c r="AX104" s="161"/>
      <c r="AY104" s="161"/>
      <c r="AZ104" s="161"/>
      <c r="BA104" s="161"/>
      <c r="BB104" s="161"/>
      <c r="BC104" s="161"/>
      <c r="BD104" s="161"/>
      <c r="BE104" s="161"/>
      <c r="BF104" s="161"/>
      <c r="BG104" s="161"/>
      <c r="BH104" s="161"/>
      <c r="BI104" s="161"/>
      <c r="BJ104" s="161"/>
      <c r="BK104" s="161"/>
      <c r="BL104" s="161"/>
      <c r="BM104" s="161"/>
      <c r="BN104" s="161"/>
      <c r="BO104" s="161"/>
      <c r="BP104" s="161"/>
      <c r="BQ104" s="161"/>
      <c r="BR104" s="161"/>
      <c r="BS104" s="161"/>
      <c r="BT104" s="161"/>
      <c r="BU104" s="161"/>
      <c r="BV104" s="161"/>
      <c r="BW104" s="161"/>
      <c r="BX104" s="161"/>
      <c r="BY104" s="161"/>
      <c r="BZ104" s="161"/>
      <c r="CA104" s="161"/>
      <c r="CB104" s="161"/>
      <c r="CC104" s="161"/>
      <c r="CD104" s="161"/>
      <c r="CE104" s="161"/>
      <c r="CF104" s="161"/>
      <c r="CG104" s="161"/>
      <c r="CH104" s="161"/>
      <c r="CI104" s="161"/>
      <c r="CJ104" s="166"/>
    </row>
  </sheetData>
  <dataValidations count="2">
    <dataValidation allowBlank="1" showInputMessage="1" showErrorMessage="1" sqref="E1" xr:uid="{4D935161-CDD3-4592-B877-3FB59C99E142}"/>
    <dataValidation type="list" allowBlank="1" showInputMessage="1" showErrorMessage="1" sqref="E3:E1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45966.871837847226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45966.871837847226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45966.871837847226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45966.871837847226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45966.871837847226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45966.871837847226</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45966.871837847226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45966.871837847226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45966.871837847226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45966.871837847226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45966.871837847226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45966.871837847226</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45966.871837847226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45966.871837847226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45966.871837847226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45966.871837847226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45966.871837847226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45966.871837847226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45966.871837847226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45966.871837847226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45966.871837847226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45966.871837847226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45966.871837847226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45966.871837847226</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45966.871837847226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45966.871837847226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45966.871837847226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45966.871837847226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45966.871837847226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45966.871837847226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45966.871837847226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45966.871837847226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45966.871837847226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45966.871837847226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45966.871837847226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45966.871837847226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45966.871837847226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45966.871837847226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45966.871837847226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45966.871837847226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45966.871837847226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45966.871837847226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45966.871837847226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45966.871837847226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45966.871837847226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45966.871837847226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45966.871837847226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45966.871837847226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45966.871837847226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45966.871837847226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45966.871837847226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45966.871837847226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45966.871837847226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45966.871837847226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45966.871837847226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45966.871837847226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45966.871837847226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45966.871837847226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45966.871837847226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45966.871837847226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45966.871837847226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45966.871837847226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45966.871837847226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45966.871837847226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45966.871837847226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45966.871837847226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45966.871837847226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45966.871837847226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45966.871837847226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45966.871837847226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45966.871837847226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45966.871837847226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45966.871837847226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45966.871837847226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45966.871837847226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45966.871837847226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45966.871837847226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45966.871837847226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45966.871837847226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45966.871837847226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45966.871837847226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45966.871837847226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45966.871837847226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45966.871837847226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45966.871837847226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45966.871837847226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45966.871837847226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45966.871837847226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45966.871837847226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45966.871837847226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45966.871837847226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45966.871837847226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45966.871837847226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45966.871837847226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45966.871837847226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45966.871837847226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45966.871837847226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45966.871837847226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45966.871837847226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45966.871837847226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45966.871837847226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45966.871837847226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45966.871837847226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45966.871837847226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45966.871837847226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45966.871837847226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45966.871837847226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45966.871837847226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45966.871837847226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45966.871837847226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45966.871837847226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45966.871837847226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45966.871837847226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45966.871837847226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45966.871837847226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45966.871837847226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45966.871837847226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45966.871837847226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45966.871837847226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45966.871837847226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45966.871837847226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45966.871837847226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45966.871837847226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45966.871837847226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45966.871837847226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45966.871837847226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45966.871837847226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45966.871837847226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45966.871837847226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45966.871837847226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45966.871837847226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45966.871837847226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45966.871837847226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45966.871837847226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45966.871837847226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45966.871837847226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45966.871837847226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45966.871837847226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45966.871837847226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45966.871837847226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45966.871837847226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45966.871837847226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45966.871837847226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45966.871837847226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45966.871837847226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45966.871837847226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45966.871837847226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45966.871837847226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45966.871837847226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45966.871837847226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45966.871837847226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45966.871837847226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45966.871837847226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45966.871837847226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45966.871837847226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45966.871837847226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45966.871837847226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45966.871837847226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45966.871837847226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45966.871837847226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45966.871837847226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45966.871837847226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45966.871837847226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45966.871837847226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45966.871837847226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45966.871837847226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45966.871837847226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45966.871837847226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45966.871837847226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45966.871837847226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45966.871837847226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45966.871837847226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45966.871837847226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45966.871837847226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45966.871837847226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45966.871837847226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45966.871837847226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45966.871837847226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45966.871837847226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45966.871837847226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45966.871837847226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45966.871837847226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45966.871837847226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45966.871837847226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45966.871837847226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45966.871837847226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45966.871837847226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45966.871837847226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45966.871837847226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45966.871837847226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45966.871837847226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45966.871837847226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45966.871837847226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45966.871837847226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45966.871837847226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45966.871837847226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45966.871837847226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45966.871837847226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45966.871837847226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45966.871837847226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45966.871837847226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45966.871837847226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45966.871837847226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45966.871837847226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45966.871837847226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45966.871837847226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45966.871837847226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45966.871837847226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45966.871837847226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45966.871837847226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45966.871837847226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45966.871837847226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45966.871837847226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45966.871837847226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45966.871837847226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45966.871837847226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45966.871837847226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45966.871837847226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45966.871837847226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45966.871837847226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45966.871837847226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45966.871837847226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45966.871837847226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45966.871837847226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45966.871837847226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45966.871837847226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45966.871837847226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45966.871837847226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45966.871837847226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45966.871837847226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45966.871837847226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45966.871837847226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45966.871837847226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45966.871837847226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45966.871837847226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45966.871837847226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45966.871837847226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45966.871837847226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45966.871837847226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45966.871837847226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45966.871837847226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45966.871837847226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45966.871837847226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45966.871837847226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45966.871837847226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45966.871837847226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45966.871837847226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45966.871837847226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45966.871837847226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45966.871837847226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45966.871837847226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45966.871837847226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45966.871837847226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45966.871837847226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45966.871837847226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45966.871837847226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45966.871837847226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45966.871837847226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45966.871837847226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45966.871837847226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45966.871837847226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45966.871837847226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45966.871837847226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45966.871837847226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45966.871837847226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45966.871837847226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45966.871837847226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45966.871837847226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45966.871837847226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45966.871837847226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45966.871837847226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45966.871837847226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45966.871837847226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45966.871837847226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45966.871837847226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45966.871837847226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45966.871837847226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45966.871837847226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45966.871837847226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45966.871837847226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45966.871837847226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45966.871837847226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45966.871837847226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45966.871837847226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45966.871837847226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45966.871837847226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45966.871837847226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45966.871837847226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45966.871837847226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45966.871837847226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45966.871837847226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45966.871837847226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45966.871837847226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45966.871837847226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45966.871837847226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45966.871837847226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45966.871837847226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45966.871837847226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45966.871837847226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45966.871837847226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45966.871837847226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45966.871837847226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45966.871837847226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45966.871837847226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45966.871837847226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45966.871837847226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45966.871837847226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45966.871837847226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45966.871837847226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45966.871837847226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45966.871837847226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45966.871837847226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45966.871837847226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45966.871837847226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45966.871837847226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45966.871837847226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45966.871837847226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45966.871837847226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45966.871837847226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45966.871837847226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45966.871837847226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45966.871837847226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45966.871837847226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45966.871837847226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45966.871837847226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45966.871837847226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45966.871837847226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45966.871837847226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45966.871837847226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45966.871837847226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45966.871837847226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45966.871837847226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45966.871837847226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45966.871837847226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45966.871837847226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45966.871837847226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45966.871837847226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45966.871837847226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45966.871837847226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45966.871837847226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45966.871837847226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45966.871837847226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45966.871837847226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45966.871837847226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45966.871837847226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45966.871837847226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45966.871837847226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45966.871837847226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45966.871837847226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45966.871837847226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45966.871837847226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45966.871837847226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45966.871837847226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45966.871837847226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45966.871837847226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45966.871837847226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45966.871837847226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45966.871837847226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45966.871837847226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45966.871837847226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45966.871837847226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45966.871837847226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45966.871837847226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45966.871837847226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45966.871837847226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45966.871837847226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45966.871837847226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45966.871837847226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45966.871837847226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45966.871837847226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45966.871837847226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45966.871837847226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45966.871837847226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45966.871837847226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45966.871837847226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45966.871837847226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45966.871837847226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45966.871837847226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45966.871837847226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45966.871837847226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45966.871837847226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45966.871837847226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45966.871837847226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45966.871837847226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45966.871837847226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45966.871837847226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45966.871837847226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45966.871837847226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45966.871837847226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45966.871837847226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45966.871837847226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45966.871837847226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45966.871837847226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45966.871837847226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45966.871837847226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45966.871837847226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45966.871837847226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45966.871837847226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45966.871837847226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45966.871837847226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45966.871837847226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45966.871837847226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45966.871837847226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45966.871837847226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45966.871837847226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45966.871837847226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45966.871837847226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45966.871837847226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45966.871837847226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45966.871837847226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45966.871837847226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45966.871837847226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45966.871837847226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45966.871837847226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45966.871837847226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45966.871837847226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45966.871837847226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45966.871837847226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45966.871837847226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45966.871837847226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45966.871837847226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45966.871837847226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45966.871837847226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45966.871837847226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45966.871837847226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45966.871837847226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45966.871837847226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45966.871837847226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45966.871837847226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45966.871837847226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45966.871837847226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45966.871837847226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45966.871837847226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45966.871837847226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45966.871837847226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45966.871837847226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45966.871837847226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45966.871837847226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45966.871837847226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45966.871837847226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45966.871837847226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45966.871837847226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45966.871837847226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45966.871837847226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45966.871837847226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45966.871837847226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45966.871837847226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45966.871837847226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45966.871837847226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45966.871837847226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45966.871837847226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45966.871837847226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45966.871837847226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45966.871837847226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45966.871837847226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45966.871837847226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45966.871837847226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45966.871837847226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45966.871837847226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45966.871837847226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45966.871837847226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45966.871837847226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45966.871837847226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45966.871837847226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45966.871837847226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45966.871837847226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45966.871837847226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45966.871837847226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45966.871837847226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45966.871837847226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45966.871837847226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45966.871837847226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45966.871837847226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45966.871837847226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45966.871837847226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45966.871837847226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45966.871837847226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45966.871837847226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45966.871837847226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45966.871837847226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45966.871837847226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45966.871837847226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45966.871837847226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45966.871837847226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45966.871837847226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45966.871837847226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45966.871837847226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45966.871837847226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45966.871837847226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45966.871837847226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45966.871837847226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45966.871837847226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45966.871837847226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45966.871837847226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45966.871837847226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45966.871837847226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45966.871837847226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45966.871837847226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45966.871837847226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45966.871837847226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45966.871837847226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45966.871837847226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45966.871837847226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45966.871837847226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45966.871837847226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45966.871837847226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45966.871837847226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45966.871837847226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45966.871837847226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45966.871837847226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45966.871837847226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45966.871837847226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45966.871837847226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45966.871837847226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45966.871837847226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45966.871837847226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45966.871837847226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45966.871837847226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45966.871837847226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45966.871837847226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45966.871837847226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45966.871837847226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45966.871837847226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45966.871837847226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45966.871837847226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45966.871837847226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45966.871837847226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45966.871837847226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45966.871837847226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45966.871837847226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45966.871837847226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45966.871837847226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45966.871837847226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45966.871837847226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45966.871837847226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45966.871837847226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45966.871837847226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45966.871837847226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45966.871837847226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45966.871837847226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45966.871837847226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45966.871837847226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45966.871837847226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45966.871837847226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45966.871837847226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45966.871837847226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45966.871837847226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45966.871837847226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45966.871837847226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45966.871837847226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45966.871837847226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45966.871837847226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45966.871837847226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45966.871837847226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45966.871837847226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45966.871837847226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45966.871837847226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45966.871837847226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45966.871837847226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45966.871837847226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45966.871837847226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45966.871837847226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45966.871837847226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45966.871837847226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45966.871837847226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45966.871837847226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45966.871837847226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45966.871837847226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45966.871837847226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45966.871837847226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45966.871837847226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45966.871837847226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45966.871837847226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45966.871837847226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45966.871837847226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45966.871837847226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45966.871837847226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45966.871837847226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45966.871837847226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45966.871837847226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45966.871837847226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45966.871837847226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45966.871837847226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45966.871837847226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45966.871837847226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45966.871837847226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45966.871837847226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45966.871837847226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45966.871837847226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45966.871837847226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45966.871837847226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45966.871837847226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45966.871837847226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45966.871837847226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45966.871837847226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45966.871837847226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45966.871837847226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45966.871837847226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45966.871837847226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45966.871837847226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45966.871837847226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45966.871837847226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45966.871837847226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45966.871837847226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45966.871837847226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45966.871837847226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45966.871837847226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45966.871837847226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45966.871837847226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45966.871837847226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45966.871837847226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45966.871837847226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45966.871837847226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45966.871837847226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45966.871837847226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45966.871837847226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45966.871837847226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45966.871837847226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45966.871837847226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45966.871837847226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45966.871837847226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45966.871837847226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45966.871837847226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45966.871837847226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45966.871837847226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45966.871837847226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45966.871837847226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45966.871837847226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45966.871837847226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45966.871837847226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45966.871837847226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45966.871837847226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45966.871837847226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45966.871837847226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45966.871837847226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45966.871837847226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45966.871837847226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45966.871837847226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45966.871837847226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45966.871837847226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45966.871837847226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45966.871837847226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45966.871837847226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45966.871837847226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45966.871837847226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45966.871837847226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45966.871837847226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45966.871837847226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45966.871837847226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45966.871837847226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45966.871837847226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45966.871837847226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45966.871837847226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45966.871837847226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45966.871837847226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45966.871837847226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45966.871837847226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45966.871837847226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45966.871837847226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45966.871837847226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45966.871837847226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45966.871837847226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45966.871837847226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45966.871837847226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45966.871837847226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45966.871837847226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45966.871837847226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45966.871837847226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45966.871837847226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45966.871837847226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45966.871837847226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45966.871837847226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45966.871837847226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45966.871837847226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45966.871837847226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45966.871837847226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45966.871837847226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45966.871837847226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45966.871837847226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45966.871837847226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45966.871837847226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45966.871837847226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45966.871837847226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45966.871837847226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45966.871837847226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45966.871837847226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45966.871837847226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45966.871837847226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45966.871837847226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45966.871837847226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45966.871837847226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45966.871837847226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45966.871837847226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45966.871837847226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45966.871837847226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45966.871837847226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45966.871837847226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45966.871837847226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45966.871837847226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45966.871837847226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45966.871837847226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45966.871837847226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45966.871837847226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45966.871837847226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45966.871837847226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45966.871837847226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45966.871837847226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45966.871837847226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45966.871837847226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45966.871837847226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45966.871837847226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45966.871837847226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45966.871837847226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45966.871837847226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45966.871837847226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45966.871837847226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45966.871837847226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45966.871837847226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45966.871837847226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45966.871837847226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45966.871837847226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45966.871837847226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45966.871837847226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45966.871837847226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45966.871837847226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45966.871837847226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45966.871837847226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45966.871837847226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45966.871837847226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45966.871837847226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45966.871837847226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45966.871837847226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45966.871837847226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45966.871837847226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45966.871837847226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45966.871837847226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45966.871837847226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45966.871837847226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45966.871837847226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45966.871837847226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45966.871837847226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45966.871837847226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45966.871837847226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45966.871837847226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45966.871837847226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45966.871837847226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45966.871837847226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45966.871837847226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45966.871837847226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45966.871837847226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45966.871837847226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45966.871837847226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45966.871837847226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45966.871837847226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45966.871837847226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45966.871837847226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45966.871837847226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45966.871837847226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45966.871837847226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45966.871837847226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45966.871837847226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45966.871837847226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45966.871837847226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45966.871837847226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45966.871837847226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45966.871837847226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45966.871837847226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45966.871837847226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45966.871837847226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45966.871837847226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45966.871837847226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45966.871837847226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45966.871837847226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45966.871837847226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45966.871837847226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45966.871837847226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45966.871837847226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45966.871837847226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45966.871837847226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45966.871837847226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45966.871837847226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45966.871837847226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45966.871837847226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45966.871837847226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45966.871837847226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45966.871837847226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45966.871837847226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45966.871837847226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45966.871837847226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45966.871837847226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45966.871837847226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45966.871837847226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45966.871837847226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45966.871837847226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45966.871837847226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45966.871837847226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45966.871837847226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45966.871837847226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45966.871837847226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45966.871837847226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45966.871837847226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45966.871837847226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45966.871837847226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45966.871837847226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45966.871837847226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45966.871837847226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45966.871837847226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45966.871837847226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45966.871837847226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45966.871837847226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45966.871837847226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45966.871837847226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45966.871837847226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45966.871837847226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45966.871837847226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45966.871837847226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45966.871837847226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45966.871837847226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45966.871837847226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45966.871837847226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45966.871837847226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45966.871837847226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45966.871837847226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45966.871837847226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45966.871837847226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45966.871837847226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45966.871837847226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45966.871837847226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45966.871837847226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45966.871837847226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45966.871837847226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45966.871837847226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45966.871837847226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45966.871837847226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45966.871837847226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45966.871837847226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45966.871837847226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45966.871837847226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45966.871837847226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45966.871837847226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45966.871837847226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45966.871837847226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45966.871837847226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45966.871837847226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45966.871837847226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45966.871837847226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45966.871837847226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45966.871837847226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45966.871837847226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45966.871837847226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45966.871837847226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45966.871837847226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45966.871837847226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45966.871837847226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45966.871837847226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45966.871837847226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45966.871837847226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45966.871837847226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45966.871837847226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45966.871837847226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45966.871837847226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45966.871837847226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45966.871837847226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45966.871837847226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45966.871837847226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45966.871837847226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45966.871837847226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45966.871837847226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45966.871837847226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45966.871837847226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45966.871837847226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45966.871837847226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45966.871837847226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45966.871837847226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45966.871837847226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45966.871837847226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45966.871837847226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45966.871837847226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45966.871837847226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45966.871837847226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45966.871837847226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45966.871837847226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45966.871837847226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45966.871837847226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45966.871837847226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45966.871837847226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45966.871837847226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45966.871837847226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45966.871837847226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45966.871837847226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45966.871837847226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45966.871837847226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45966.871837847226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45966.871837847226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45966.871837847226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45966.871837847226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45966.871837847226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45966.871837847226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45966.871837847226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45966.871837847226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45966.871837847226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45966.871837847226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45966.871837847226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45966.871837847226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45966.871837847226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45966.871837847226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45966.871837847226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45966.871837847226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45966.871837847226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45966.871837847226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45966.871837847226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45966.871837847226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45966.871837847226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45966.871837847226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45966.871837847226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45966.871837847226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45966.871837847226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45966.871837847226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45966.871837847226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45966.871837847226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45966.871837847226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45966.871837847226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45966.871837847226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45966.871837847226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45966.871837847226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45966.871837847226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45966.871837847226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45966.871837847226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45966.871837847226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45966.871837847226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45966.871837847226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45966.871837847226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45966.871837847226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45966.871837847226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45966.871837847226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45966.871837847226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45966.871837847226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45966.871837847226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45966.871837847226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45966.871837847226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45966.871837847226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45966.871837847226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45966.871837847226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45966.871837847226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45966.871837847226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45966.871837847226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45966.871837847226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45966.871837847226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45966.871837847226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45966.871837847226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45966.871837847226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45966.871837847226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45966.871837847226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45966.871837847226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45966.871837847226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45966.871837847226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45966.871837847226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45966.871837847226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45966.871837847226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45966.871837847226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45966.871837847226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45966.871837847226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45966.871837847226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45966.871837847226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45966.871837847226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45966.871837847226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45966.871837847226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45966.871837847226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45966.871837847226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45966.871837847226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45966.871837847226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45966.871837847226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45966.871837847226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45966.871837847226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45966.871837847226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45966.871837847226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45966.871837847226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45966.871837847226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45966.871837847226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45966.871837847226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45966.871837847226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45966.871837847226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45966.871837847226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45966.871837847226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45966.871837847226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45966.871837847226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45966.871837847226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45966.871837847226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45966.871837847226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45966.871837847226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45966.871837847226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45966.871837847226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45966.871837847226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45966.871837847226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45966.871837847226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45966.871837847226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45966.871837847226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45966.871837847226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45966.871837847226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45966.871837847226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45966.871837847226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45966.871837847226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45966.871837847226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45966.871837847226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45966.871837847226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45966.871837847226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45966.871837847226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45966.871837847226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45966.871837847226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45966.871837847226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45966.871837847226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45966.871837847226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45966.871837847226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45966.871837847226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45966.871837847226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45966.871837847226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45966.871837847226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45966.871837847226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45966.871837847226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45966.871837847226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45966.871837847226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45966.871837847226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45966.871837847226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45966.871837847226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45966.871837847226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45966.871837847226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45966.871837847226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45966.871837847226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45966.871837847226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45966.871837847226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45966.871837847226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45966.871837847226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45966.871837847226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45966.871837847226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45966.871837847226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45966.871837847226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45966.871837847226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45966.871837847226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45966.871837847226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45966.871837847226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45966.871837847226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45966.871837847226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45966.871837847226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45966.871837847226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45966.871837847226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45966.871837847226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45966.871837847226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45966.871837847226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45966.871837847226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45966.871837847226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45966.871837847226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45966.871837847226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45966.871837847226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45966.871837847226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45966.871837847226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45966.871837847226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45966.871837847226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45966.871837847226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45966.871837847226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45966.871837847226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45966.871837847226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45966.871837847226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45966.871837847226</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263.39112025462964</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36846</v>
      </c>
      <c r="E3" s="97" t="s">
        <v>39021</v>
      </c>
      <c r="F3" s="122">
        <v>45966.783495370371</v>
      </c>
      <c r="G3" s="123">
        <f ca="1">IFERROR(NOW()-F3,"")</f>
        <v>8.8342476854450069E-2</v>
      </c>
      <c r="H3" s="122">
        <v>45966.777777777781</v>
      </c>
      <c r="I3" s="118" t="str">
        <f>IFERROR(VLOOKUP(D3,DB!A:F,6,0),"")</f>
        <v>Generator-SG</v>
      </c>
      <c r="J3" s="118" t="str">
        <f>IFERROR(VLOOKUP(D3,DB!A:G,7,0),"")</f>
        <v>Dead</v>
      </c>
      <c r="K3" s="124" t="s">
        <v>39120</v>
      </c>
      <c r="L3" s="120" t="str">
        <f>IFERROR(VLOOKUP(D3,DB!A:I,9,0),"")</f>
        <v>Latis</v>
      </c>
    </row>
    <row r="4" spans="1:16" ht="15" customHeight="1">
      <c r="A4" s="118" t="s">
        <v>39121</v>
      </c>
      <c r="B4" s="177" t="str">
        <f>IFERROR(VLOOKUP(D4,DB!A:K,11,0),"")</f>
        <v>R4</v>
      </c>
      <c r="C4" s="119">
        <v>1</v>
      </c>
      <c r="D4" s="120" t="s">
        <v>34542</v>
      </c>
      <c r="E4" s="121" t="s">
        <v>39021</v>
      </c>
      <c r="F4" s="122"/>
      <c r="G4" s="123">
        <f ca="1">IFERROR(NOW()-F4,"")</f>
        <v>45966.871837847226</v>
      </c>
      <c r="H4" s="122">
        <v>45966.860868055555</v>
      </c>
      <c r="I4" s="177" t="str">
        <f>IFERROR(VLOOKUP(D4,DB!A:F,6,0),"")</f>
        <v>SCECO</v>
      </c>
      <c r="J4" s="177" t="str">
        <f>IFERROR(VLOOKUP(D4,DB!A:G,7,0),"")</f>
        <v>Vandalized+Dead</v>
      </c>
      <c r="K4" s="124" t="s">
        <v>39122</v>
      </c>
      <c r="L4" s="178" t="str">
        <f>IFERROR(VLOOKUP(D4,DB!A:I,9,0),"")</f>
        <v>Latis</v>
      </c>
    </row>
    <row r="5" spans="1:16" ht="15" customHeight="1">
      <c r="A5" s="118"/>
      <c r="B5" s="118" t="str">
        <f>IFERROR(VLOOKUP(D5,DB!A:K,11,0),"")</f>
        <v/>
      </c>
      <c r="C5" s="119"/>
      <c r="D5" s="93"/>
      <c r="E5" s="97"/>
      <c r="F5" s="122"/>
      <c r="G5" s="123">
        <f ca="1">IFERROR(NOW()-F5,"")</f>
        <v>45966.871837847226</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45966.871837847226</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45966.871837847226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45966.871837847226</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45966.871837847226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45966.871837847226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45966.871837847226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45966.871837847226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45966.871837847226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45966.871837847226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45966.871837847226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45966.871837847226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45966.871837847226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45966.871837847226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45966.871837847226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45966.871837847226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45966.871837847226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45966.871837847226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45966.871837847226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45966.871837847226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45966.871837847226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45966.871837847226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45966.871837847226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45966.871837847226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45966.871837847226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45966.871837847226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45966.871837847226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45966.871837847226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45966.871837847226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45966.871837847226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45966.871837847226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45966.871837847226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45966.871837847226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45966.871837847226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45966.871837847226</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45966.871837847226</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6" sqref="D1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75.039777662037523</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39106</v>
      </c>
      <c r="F3" s="38">
        <v>45926.188877314817</v>
      </c>
      <c r="G3" s="143">
        <f t="shared" ref="G3" ca="1" si="0">IFERROR(NOW()-F3,"")</f>
        <v>40.682960532409197</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39106</v>
      </c>
      <c r="F4" s="152">
        <v>45948.661111111112</v>
      </c>
      <c r="G4" s="153">
        <f ca="1">IFERROR(NOW()-F4,"")</f>
        <v>18.210726736113429</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
      </c>
      <c r="C5" s="151"/>
      <c r="D5" s="151"/>
      <c r="E5" s="151"/>
      <c r="F5" s="152"/>
      <c r="G5" s="153">
        <f ca="1">IFERROR(NOW()-F5,"")</f>
        <v>45966.871837847226</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45966.871837847226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45966.871837847226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45966.871837847226</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45966.871837847226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45966.871837847226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45966.871837847226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45966.871837847226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45966.871837847226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45966.871837847226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45966.871837847226</v>
      </c>
      <c r="H15" s="152"/>
      <c r="I15" s="151" t="str">
        <f>IFERROR(VLOOKUP(D15,DB!A:F,6,0),"")</f>
        <v/>
      </c>
      <c r="J15" s="151" t="str">
        <f>IFERROR(VLOOKUP(D15,DB!A:G,7,0),"")</f>
        <v/>
      </c>
      <c r="K15" s="151"/>
      <c r="L15" s="151" t="str">
        <f>IFERROR(VLOOKUP(D15,DB!A:I,9,0),"")</f>
        <v/>
      </c>
    </row>
    <row r="16" spans="1:13" ht="15.75">
      <c r="A16" s="151"/>
      <c r="B16" s="151" t="str">
        <f>IFERROR(VLOOKUP(D16,DB!A:K,11,0),"")</f>
        <v/>
      </c>
      <c r="C16" s="151"/>
      <c r="D16" s="179"/>
      <c r="E16" s="151"/>
      <c r="F16" s="152"/>
      <c r="G16" s="153">
        <f ca="1">IFERROR(NOW()-F16,"")</f>
        <v>45966.871837847226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45966.871837847226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45966.871837847226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45966.871837847226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45966.871837847226</v>
      </c>
      <c r="H20" s="152"/>
      <c r="I20" s="151" t="str">
        <f>IFERROR(VLOOKUP(D20,DB!A:F,6,0),"")</f>
        <v/>
      </c>
      <c r="J20" s="151" t="str">
        <f>IFERROR(VLOOKUP(D20,DB!A:G,7,0),"")</f>
        <v/>
      </c>
      <c r="K20" s="151"/>
      <c r="L20" s="151" t="str">
        <f>IFERROR(VLOOKUP(D20,DB!A:I,9,0),"")</f>
        <v/>
      </c>
    </row>
    <row r="21" spans="1:12" ht="15.75">
      <c r="A21" s="151"/>
      <c r="B21" s="151" t="str">
        <f>IFERROR(VLOOKUP(D21,DB!A:K,11,0),"")</f>
        <v/>
      </c>
      <c r="C21" s="151"/>
      <c r="D21" s="179"/>
      <c r="E21" s="151"/>
      <c r="F21" s="152"/>
      <c r="G21" s="153">
        <f ca="1">IFERROR(NOW()-F21,"")</f>
        <v>45966.871837847226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45966.871837847226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45966.871837847226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45966.871837847226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45966.871837847226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45966.871837847226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45966.871837847226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45966.871837847226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45966.871837847226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45966.871837847226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45966.871837847226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45966.871837847226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45966.871837847226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45966.871837847226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45966.871837847226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45966.871837847226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45966.871837847226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45966.871837847226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45966.871837847226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45966.871837847226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45966.871837847226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45966.871837847226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45966.871837847226</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45966.871837847226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45966.871837847226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45966.871837847226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45966.871837847226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45966.871837847226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45966.871837847226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45966.871837847226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45966.871837847226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45966.871837847226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45966.871837847226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45966.871837847226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45966.871837847226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45966.871837847226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45966.871837847226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45966.871837847226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45966.871837847226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45966.871837847226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45966.871837847226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45966.871837847226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45966.871837847226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45966.871837847226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45966.871837847226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45966.871837847226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45966.871837847226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45966.871837847226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45966.871837847226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45966.871837847226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45966.871837847226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45966.871837847226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45966.871837847226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45966.871837847226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45966.871837847226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45966.871837847226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45966.871837847226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45966.871837847226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45966.871837847226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45966.871837847226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45966.871837847226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45966.871837847226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45966.871837847226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45966.871837847226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45966.871837847226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45966.871837847226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45966.871837847226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45966.871837847226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45966.871837847226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45966.871837847226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45966.871837847226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45966.871837847226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45966.871837847226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45966.871837847226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45966.871837847226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45966.871837847226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45966.871837847226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45966.871837847226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45966.871837847226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45966.871837847226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45966.871837847226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45966.871837847226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45966.871837847226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45966.871837847226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45966.871837847226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45966.871837847226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45966.871837847226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45966.871837847226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45966.871837847226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45966.871837847226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45966.871837847226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45966.871837847226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45966.871837847226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45966.871837847226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45966.871837847226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45966.871837847226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45966.871837847226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45966.871837847226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45966.871837847226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45966.871837847226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45966.871837847226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45966.871837847226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45966.871837847226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45966.871837847226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45966.871837847226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45966.871837847226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45966.871837847226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45966.871837847226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45966.871837847226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45966.871837847226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45966.871837847226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45966.871837847226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45966.871837847226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45966.871837847226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45966.871837847226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45966.871837847226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45966.871837847226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45966.871837847226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45966.871837847226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45966.871837847226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45966.871837847226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45966.871837847226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45966.871837847226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45966.871837847226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45966.871837847226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45966.871837847226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45966.871837847226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45966.871837847226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45966.871837847226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45966.871837847226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45966.871837847226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45966.871837847226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45966.871837847226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45966.871837847226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45966.871837847226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45966.871837847226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45966.871837847226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45966.871837847226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45966.871837847226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45966.871837847226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45966.871837847226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45966.871837847226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45966.871837847226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45966.871837847226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45966.871837847226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45966.871837847226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45966.871837847226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45966.871837847226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45966.871837847226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45966.871837847226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45966.871837847226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45966.871837847226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45966.871837847226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45966.871837847226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45966.871837847226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45966.871837847226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45966.871837847226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45966.871837847226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45966.871837847226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45966.871837847226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45966.871837847226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45966.871837847226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45966.871837847226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45966.871837847226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45966.871837847226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45966.871837847226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45966.871837847226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45966.871837847226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45966.871837847226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45966.871837847226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45966.871837847226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45966.871837847226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45966.871837847226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45966.871837847226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45966.871837847226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45966.871837847226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45966.871837847226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45966.871837847226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45966.871837847226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45966.871837847226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45966.871837847226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45966.871837847226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45966.871837847226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45966.871837847226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45966.871837847226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45966.871837847226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45966.871837847226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45966.871837847226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45966.871837847226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45966.871837847226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45966.871837847226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45966.871837847226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45966.871837847226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45966.871837847226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45966.871837847226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45966.871837847226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45966.871837847226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45966.871837847226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45966.871837847226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45966.871837847226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45966.871837847226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45966.871837847226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45966.871837847226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45966.871837847226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45966.871837847226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45966.871837847226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45966.871837847226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45966.871837847226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45966.871837847226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45966.871837847226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45966.871837847226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45966.871837847226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45966.871837847226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45966.871837847226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45966.871837847226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45966.871837847226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45966.871837847226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45966.871837847226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45966.871837847226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45966.871837847226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45966.871837847226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45966.871837847226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45966.871837847226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45966.871837847226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45966.871837847226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45966.871837847226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45966.871837847226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45966.871837847226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45966.871837847226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45966.871837847226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45966.871837847226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45966.871837847226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45966.871837847226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45966.871837847226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45966.871837847226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45966.871837847226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45966.871837847226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45966.871837847226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45966.871837847226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45966.871837847226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45966.871837847226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45966.871837847226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45966.871837847226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45966.871837847226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45966.871837847226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45966.871837847226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45966.871837847226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45966.871837847226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45966.871837847226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45966.871837847226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45966.871837847226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45966.871837847226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45966.871837847226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45966.871837847226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45966.871837847226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45966.871837847226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45966.871837847226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45966.871837847226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45966.871837847226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45966.871837847226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45966.871837847226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45966.871837847226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45966.871837847226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45966.871837847226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45966.871837847226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45966.871837847226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45966.871837847226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45966.871837847226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45966.871837847226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45966.871837847226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45966.871837847226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45966.871837847226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45966.871837847226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45966.871837847226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45966.871837847226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45966.871837847226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45966.871837847226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45966.871837847226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45966.871837847226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45966.871837847226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45966.871837847226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45966.871837847226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45966.871837847226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45966.871837847226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45966.871837847226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45966.871837847226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45966.871837847226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45966.871837847226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45966.871837847226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45966.871837847226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45966.871837847226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45966.871837847226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45966.871837847226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45966.871837847226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45966.871837847226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45966.871837847226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45966.871837847226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45966.871837847226</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45966.871837847226</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45966.871837847226</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45966.871837847226</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45966.871837847226</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45966.871837847226</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45966.871837847226</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45966.871837847226</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45966.871837847226</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45966.871837847226</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45966.871837847226</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45966.871837847226</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45966.871837847226</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45966.871837847226</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45966.871837847226</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45966.871837847226</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45966.871837847226</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45966.871837847226</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45966.871837847226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45966.871837847226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45966.871837847226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45966.871837847226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45966.871837847226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45966.871837847226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45966.871837847226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45966.871837847226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45966.871837847226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45966.871837847226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45966.871837847226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45966.871837847226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45966.871837847226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45966.871837847226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45966.871837847226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45966.871837847226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45966.871837847226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45966.871837847226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45966.871837847226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45966.871837847226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2025-11-05T17:56:17Z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