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40" documentId="120_S{2AC9BD13-BADA-5192-A53E-5A8FF88502F6}" xr6:coauthVersionLast="47" xr6:coauthVersionMax="47" xr10:uidLastSave="{D33BB64F-9A3F-4E49-963A-BE0AD3FA380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3" i="4"/>
  <c r="L3" i="4"/>
  <c r="L4" i="4"/>
  <c r="L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<sst xmlns="http://schemas.openxmlformats.org/spreadsheetml/2006/main" count="181592" uniqueCount="39210">
  <si>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</si>
  <si>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</si>
  <si>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</si>
  <si>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</si>
  <si>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</si>
  <si>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</si>
  <si>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</si>
  <si>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</si>
  <si>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</si>
  <si>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</si>
  <si>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</si>
  <si>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</si>
  <si>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</si>
  <si>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</si>
  <si>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</si>
  <si>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</si>
  <si>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</si>
  <si>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</si>
  <si>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</si>
  <si>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</si>
  <si>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</si>
  <si>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</si>
  <si>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</si>
  <si>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</si>
  <si>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</si>
  <si>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</si>
  <si>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</si>
  <si>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</si>
  <si>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</si>
  <si>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</si>
  <si>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</si>
  <si>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</si>
  <si>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</si>
  <si>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</si>
  <si>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</si>
  <si>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</si>
  <si>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</si>
  <si>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</si>
  <si>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</si>
  <si>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</si>
  <si>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</si>
  <si>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</si>
  <si>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</si>
  <si>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</si>
  <si>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</si>
  <si>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</si>
  <si>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</si>
  <si>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</si>
  <si>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</si>
  <si>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</si>
  <si>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</si>
  <si>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</si>
  <si>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</si>
  <si>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</si>
  <si>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</si>
  <si>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</si>
  <si>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</si>
  <si>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</si>
  <si>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</si>
  <si>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</si>
  <si>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</si>
  <si>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</si>
  <si>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</si>
  <si>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</si>
  <si>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</si>
  <si>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</si>
  <si>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</si>
  <si>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</si>
  <si>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</si>
  <si>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</si>
  <si>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</si>
  <si>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</si>
  <si>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</si>
  <si>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</si>
  <si>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</si>
  <si>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</si>
  <si>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</si>
  <si>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</si>
  <si>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</si>
  <si>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</si>
  <si>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</si>
  <si>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</si>
  <si>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</si>
  <si>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</si>
  <si>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</si>
  <si>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</si>
  <si>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</si>
  <si>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</si>
  <si>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</si>
  <si>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</si>
  <si>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</si>
  <si>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</si>
  <si>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</si>
  <si>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</si>
  <si>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</si>
  <si>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</si>
  <si>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</si>
  <si>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</si>
  <si>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</si>
  <si>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</si>
  <si>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</si>
  <si>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</si>
  <si>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</si>
  <si>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</si>
  <si>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</si>
  <si>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</si>
  <si>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</si>
  <si>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</si>
  <si>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</si>
  <si>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</si>
  <si>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</si>
  <si>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</si>
  <si>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</si>
  <si>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</si>
  <si>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</si>
  <si>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</si>
  <si>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</si>
  <si>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</si>
  <si>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</si>
  <si>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</si>
  <si>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</si>
  <si>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</si>
  <si>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</si>
  <si>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</si>
  <si>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</si>
  <si>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</si>
  <si>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</si>
  <si>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</si>
  <si>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</si>
  <si>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</si>
  <si>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</si>
  <si>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</si>
  <si>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</si>
  <si>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</si>
  <si>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</si>
  <si>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</si>
  <si>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</si>
  <si>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</si>
  <si>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</si>
  <si>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</si>
  <si>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</si>
  <si>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</si>
  <si>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</si>
  <si>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</si>
  <si>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</si>
  <si>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</si>
  <si>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</si>
  <si>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</si>
  <si>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</si>
  <si>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</si>
  <si>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</si>
  <si>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</si>
  <si>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</si>
  <si>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</si>
  <si>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</si>
  <si>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</si>
  <si>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</si>
  <si>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</si>
  <si>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</si>
  <si>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</si>
  <si>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</si>
  <si>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</si>
  <si>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</si>
  <si>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</si>
  <si>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</si>
  <si>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</si>
  <si>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</si>
  <si>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</si>
  <si>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</si>
  <si>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</si>
  <si>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</si>
  <si>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</si>
  <si>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</si>
  <si>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</si>
  <si>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</si>
  <si>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</si>
  <si>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</si>
  <si>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</si>
  <si>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</si>
  <si>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</si>
  <si>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</si>
  <si>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</si>
  <si>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</si>
  <si>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</si>
  <si>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</si>
  <si>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</si>
  <si>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</si>
  <si>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</si>
  <si>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</si>
  <si>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</si>
  <si>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</si>
  <si>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</si>
  <si>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</si>
  <si>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</si>
  <si>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</si>
  <si>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</si>
  <si>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</si>
  <si>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</si>
  <si>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</si>
  <si>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</si>
  <si>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</si>
  <si>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</si>
  <si>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</si>
  <si>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</si>
  <si>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</si>
  <si>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</si>
  <si>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</si>
  <si>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</si>
  <si>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</si>
  <si>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</si>
  <si>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</si>
  <si>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</si>
  <si>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</si>
  <si>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</si>
  <si>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</si>
  <si>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</si>
  <si>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</si>
  <si>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</si>
  <si>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</si>
  <si>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</si>
  <si>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</si>
  <si>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</si>
  <si>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</si>
  <si>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</si>
  <si>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</si>
  <si>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</si>
  <si>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</si>
  <si>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</si>
  <si>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</si>
  <si>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</si>
  <si>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</si>
  <si>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</si>
  <si>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</si>
  <si>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</si>
  <si>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</si>
  <si>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</si>
  <si>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</si>
  <si>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</si>
  <si>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</si>
  <si>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</si>
  <si>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</si>
  <si>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</si>
  <si>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</si>
  <si>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</si>
  <si>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</si>
  <si>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</si>
  <si>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</si>
  <si>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</si>
  <si>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</si>
  <si>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</si>
  <si>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</si>
  <si>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</si>
  <si>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</si>
  <si>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</si>
  <si>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</si>
  <si>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</si>
  <si>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</si>
  <si>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</si>
  <si>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</si>
  <si>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</si>
  <si>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</si>
  <si>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</si>
  <si>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</si>
  <si>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</si>
  <si>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</si>
  <si>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</si>
  <si>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</si>
  <si>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</si>
  <si>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</si>
  <si>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</si>
  <si>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</si>
  <si>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</si>
  <si>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</si>
  <si>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</si>
  <si>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</si>
  <si>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</si>
  <si>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</si>
  <si>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</si>
  <si>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</si>
  <si>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</si>
  <si>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</si>
  <si>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</si>
  <si>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</si>
  <si>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</si>
  <si>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</si>
  <si>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</si>
  <si>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</si>
  <si>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</si>
  <si>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</si>
  <si>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</si>
  <si>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</si>
  <si>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</si>
  <si>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</si>
  <si>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</si>
  <si>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</si>
  <si>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</si>
  <si>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</si>
  <si>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</si>
  <si>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</si>
  <si>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</si>
  <si>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</si>
  <si>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</si>
  <si>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</si>
  <si>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</si>
  <si>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</si>
  <si>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</si>
  <si>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</si>
  <si>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</si>
  <si>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</si>
  <si>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</si>
  <si>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</si>
  <si>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</si>
  <si>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</si>
  <si>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</si>
  <si>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</si>
  <si>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</si>
  <si>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</si>
  <si>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</si>
  <si>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</si>
  <si>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</si>
  <si>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</si>
  <si>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</si>
  <si>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</si>
  <si>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</si>
  <si>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</si>
  <si>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</si>
  <si>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</si>
  <si>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</si>
  <si>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</si>
  <si>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</si>
  <si>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</si>
  <si>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</si>
  <si>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</si>
  <si>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</si>
  <si>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</si>
  <si>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</si>
  <si>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</si>
  <si>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</si>
  <si>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</si>
  <si>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</si>
  <si>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</si>
  <si>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</si>
  <si>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</si>
  <si>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</si>
  <si>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</si>
  <si>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</si>
  <si>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</si>
  <si>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</si>
  <si>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</si>
  <si>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</si>
  <si>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</si>
  <si>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</si>
  <si>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</si>
  <si>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</si>
  <si>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</si>
  <si>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</si>
  <si>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</si>
  <si>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</si>
  <si>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</si>
  <si>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</si>
  <si>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</si>
  <si>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</si>
  <si>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</si>
  <si>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</si>
  <si>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</si>
  <si>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</si>
  <si>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</si>
  <si>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</si>
  <si>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</si>
  <si>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</si>
  <si>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</si>
  <si>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</si>
  <si>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</si>
  <si>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</si>
  <si>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</si>
  <si>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</si>
  <si>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</si>
  <si>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</si>
  <si>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</si>
  <si>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</si>
  <si>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</si>
  <si>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</si>
  <si>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</si>
  <si>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</si>
  <si>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</si>
  <si>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</si>
  <si>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</si>
  <si>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</si>
  <si>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</si>
  <si>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</si>
  <si>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</si>
  <si>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</si>
  <si>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</si>
  <si>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</si>
  <si>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</si>
  <si>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</si>
  <si>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</si>
  <si>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</si>
  <si>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</si>
  <si>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</si>
  <si>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</si>
  <si>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</si>
  <si>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</si>
  <si>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</si>
  <si>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</si>
  <si>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</si>
  <si>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</si>
  <si>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</si>
  <si>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</si>
  <si>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</si>
  <si>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</si>
  <si>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</si>
  <si>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</si>
  <si>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</si>
  <si>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</si>
  <si>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</si>
  <si>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</si>
  <si>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</si>
  <si>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</si>
  <si>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</si>
  <si>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</si>
  <si>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</si>
  <si>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</si>
  <si>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</si>
  <si>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</si>
  <si>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</si>
  <si>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</si>
  <si>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</si>
  <si>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</si>
  <si>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</si>
  <si>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</si>
  <si>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</si>
  <si>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</si>
  <si>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</si>
  <si>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</si>
  <si>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</si>
  <si>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</si>
  <si>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</si>
  <si>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</si>
  <si>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</si>
  <si>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</si>
  <si>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</si>
  <si>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</si>
  <si>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</si>
  <si>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</si>
  <si>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</si>
  <si>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</si>
  <si>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</si>
  <si>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</si>
  <si>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</si>
  <si>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</si>
  <si>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</si>
  <si>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</si>
  <si>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</si>
  <si>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</si>
  <si>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</si>
  <si>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</si>
  <si>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</si>
  <si>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</si>
  <si>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</si>
  <si>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</si>
  <si>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</si>
  <si>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</si>
  <si>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</si>
  <si>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</si>
  <si>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</si>
  <si>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</si>
  <si>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</si>
  <si>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</si>
  <si>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</si>
  <si>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</si>
  <si>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</si>
  <si>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</si>
  <si>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</si>
  <si>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</si>
  <si>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</si>
  <si>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</si>
  <si>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</si>
  <si>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</si>
  <si>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</si>
  <si>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</si>
  <si>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</si>
  <si>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</si>
  <si>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</si>
  <si>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</si>
  <si>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</si>
  <si>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</si>
  <si>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</si>
  <si>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</si>
  <si>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</si>
  <si>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</si>
  <si>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</si>
  <si>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</si>
  <si>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</si>
  <si>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</si>
  <si>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</si>
  <si>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</si>
  <si>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</si>
  <si>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</si>
  <si>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</si>
  <si>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</si>
  <si>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</si>
  <si>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</si>
  <si>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</si>
  <si>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</si>
  <si>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</si>
  <si>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</si>
  <si>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</si>
  <si>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</si>
  <si>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</si>
  <si>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</si>
  <si>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</si>
  <si>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</si>
  <si>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</si>
  <si>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</si>
  <si>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</si>
  <si>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</si>
  <si>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</si>
  <si>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</si>
  <si>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</si>
  <si>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</si>
  <si>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</si>
  <si>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</si>
  <si>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</si>
  <si>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</si>
  <si>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</si>
  <si>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</si>
  <si>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</si>
  <si>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</si>
  <si>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</si>
  <si>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</si>
  <si>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</si>
  <si>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</si>
  <si>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</si>
  <si>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</si>
  <si>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</si>
  <si>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</si>
  <si>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</si>
  <si>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</si>
  <si>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</si>
  <si>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</si>
  <si>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</si>
  <si>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</si>
  <si>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</si>
  <si>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</si>
  <si>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</si>
  <si>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</si>
  <si>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</si>
  <si>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</si>
  <si>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</si>
  <si>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</si>
  <si>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</si>
  <si>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</si>
  <si>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</si>
  <si>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</si>
  <si>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</si>
  <si>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</si>
  <si>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</si>
  <si>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</si>
  <si>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</si>
  <si>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</si>
  <si>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</si>
  <si>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</si>
  <si>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</si>
  <si>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</si>
  <si>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</si>
  <si>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</si>
  <si>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</si>
  <si>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</si>
  <si>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</si>
  <si>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</si>
  <si>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</si>
  <si>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</si>
  <si>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</si>
  <si>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</si>
  <si>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</si>
  <si>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</si>
  <si>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</si>
  <si>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</si>
  <si>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</si>
  <si>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</si>
  <si>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</si>
  <si>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</si>
  <si>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</si>
  <si>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</si>
  <si>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</si>
  <si>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</si>
  <si>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</si>
  <si>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</si>
  <si>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</si>
  <si>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</si>
  <si>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</si>
  <si>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</si>
  <si>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</si>
  <si>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</si>
  <si>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</si>
  <si>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</si>
  <si>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</si>
  <si>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</si>
  <si>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</si>
  <si>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</si>
  <si>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</si>
  <si>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</si>
  <si>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</si>
  <si>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</si>
  <si>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</si>
  <si>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</si>
  <si>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</si>
  <si>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</si>
  <si>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</si>
  <si>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</si>
  <si>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</si>
  <si>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</si>
  <si>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</si>
  <si>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</si>
  <si>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</si>
  <si>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</si>
  <si>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</si>
  <si>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</si>
  <si>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</si>
  <si>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</si>
  <si>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</si>
  <si>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</si>
  <si>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</si>
  <si>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</si>
  <si>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</si>
  <si>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</si>
  <si>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</si>
  <si>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</si>
  <si>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</si>
  <si>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</si>
  <si>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</si>
  <si>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</si>
  <si>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</si>
  <si>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</si>
  <si>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</si>
  <si>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</si>
  <si>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</si>
  <si>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</si>
  <si>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</si>
  <si>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</si>
  <si>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</si>
  <si>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</si>
  <si>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</si>
  <si>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</si>
  <si>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</si>
  <si>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</si>
  <si>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</si>
  <si>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</si>
  <si>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</si>
  <si>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</si>
  <si>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</si>
  <si>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</si>
  <si>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</si>
  <si>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</si>
  <si>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</si>
  <si>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</si>
  <si>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</si>
  <si>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</si>
  <si>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</si>
  <si>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</si>
  <si>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</si>
  <si>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</si>
  <si>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</si>
  <si>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</si>
  <si>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</si>
  <si>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</si>
  <si>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</si>
  <si>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</si>
  <si>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</si>
  <si>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</si>
  <si>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</si>
  <si>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</si>
  <si>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</si>
  <si>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</si>
  <si>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</si>
  <si>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</si>
  <si>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</si>
  <si>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</si>
  <si>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</si>
  <si>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</si>
  <si>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</si>
  <si>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</si>
  <si>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</si>
  <si>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</si>
  <si>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</si>
  <si>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</si>
  <si>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</si>
  <si>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</si>
  <si>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</si>
  <si>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</si>
  <si>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</si>
  <si>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</si>
  <si>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</si>
  <si>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</si>
  <si>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</si>
  <si>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</si>
  <si>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</si>
  <si>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</si>
  <si>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</si>
  <si>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</si>
  <si>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</si>
  <si>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</si>
  <si>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</si>
  <si>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</si>
  <si>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</si>
  <si>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</si>
  <si>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</si>
  <si>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</si>
  <si>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</si>
  <si>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</si>
  <si>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</si>
  <si>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</si>
  <si>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</si>
  <si>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</si>
  <si>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</si>
  <si>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</si>
  <si>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</si>
  <si>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</si>
  <si>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</si>
  <si>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</si>
  <si>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</si>
  <si>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</si>
  <si>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</si>
  <si>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</si>
  <si>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</si>
  <si>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</si>
  <si>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</si>
  <si>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</si>
  <si>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</si>
  <si>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</si>
  <si>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</si>
  <si>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</si>
  <si>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</si>
  <si>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</si>
  <si>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</si>
  <si>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</si>
  <si>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</si>
  <si>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</si>
  <si>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</si>
  <si>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</si>
  <si>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</si>
  <si>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</si>
  <si>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</si>
  <si>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</si>
  <si>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</si>
  <si>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</si>
  <si>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</si>
  <si>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</si>
  <si>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</si>
  <si>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</si>
  <si>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</si>
  <si>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</si>
  <si>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</si>
  <si>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</si>
  <si>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</si>
  <si>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</si>
  <si>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</si>
  <si>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</si>
  <si>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</si>
  <si>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</si>
  <si>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</si>
  <si>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</si>
  <si>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</si>
  <si>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</si>
  <si>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</si>
  <si>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</si>
  <si>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</si>
  <si>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</si>
  <si>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</si>
  <si>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</si>
  <si>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</si>
  <si>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</si>
  <si>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</si>
  <si>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</si>
  <si>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</si>
  <si>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</si>
  <si>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</si>
  <si>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</si>
  <si>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</si>
  <si>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</si>
  <si>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</si>
  <si>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</si>
  <si>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</si>
  <si>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</si>
  <si>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</si>
  <si>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</si>
  <si>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</si>
  <si>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</si>
  <si>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</si>
  <si>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</si>
  <si>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</si>
  <si>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</si>
  <si>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</si>
  <si>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</si>
  <si>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</si>
  <si>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</si>
  <si>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</si>
  <si>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</si>
  <si>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</si>
  <si>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</si>
  <si>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</si>
  <si>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</si>
  <si>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</si>
  <si>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</si>
  <si>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</si>
  <si>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</si>
  <si>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</si>
  <si>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</si>
  <si>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</si>
  <si>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</si>
  <si>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</si>
  <si>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</si>
  <si>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</si>
  <si>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</si>
  <si>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</si>
  <si>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</si>
  <si>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</si>
  <si>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</si>
  <si>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</si>
  <si>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</si>
  <si>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</si>
  <si>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</si>
  <si>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</si>
  <si>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</si>
  <si>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</si>
  <si>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</si>
  <si>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</si>
  <si>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</si>
  <si>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</si>
  <si>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</si>
  <si>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</si>
  <si>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</si>
  <si>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</si>
  <si>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</si>
  <si>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</si>
  <si>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</si>
  <si>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</si>
  <si>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</si>
  <si>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</si>
  <si>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</si>
  <si>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</si>
  <si>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</si>
  <si>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</si>
  <si>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</si>
  <si>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</si>
  <si>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</si>
  <si>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</si>
  <si>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</si>
  <si>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</si>
  <si>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</si>
  <si>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</si>
  <si>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</si>
  <si>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</si>
  <si>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</si>
  <si>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</si>
  <si>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</si>
  <si>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</si>
  <si>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</si>
  <si>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</si>
  <si>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</si>
  <si>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</si>
  <si>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</si>
  <si>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</si>
  <si>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</si>
  <si>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</si>
  <si>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</si>
  <si>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</si>
  <si>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</si>
  <si>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</si>
  <si>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</si>
  <si>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</si>
  <si>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</si>
  <si>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</si>
  <si>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</si>
  <si>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</si>
  <si>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</si>
  <si>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</si>
  <si>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</si>
  <si>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</si>
  <si>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</si>
  <si>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</si>
  <si>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</si>
  <si>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</si>
  <si>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</si>
  <si>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</si>
  <si>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</si>
  <si>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</si>
  <si>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</si>
  <si>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</si>
  <si>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</si>
  <si>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</si>
  <si>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</si>
  <si>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</si>
  <si>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</si>
  <si>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</si>
  <si>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</si>
  <si>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</si>
  <si>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</si>
  <si>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</si>
  <si>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</si>
  <si>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</si>
  <si>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</si>
  <si>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</si>
  <si>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</si>
  <si>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</si>
  <si>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</si>
  <si>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</si>
  <si>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</si>
  <si>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</si>
  <si>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</si>
  <si>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</si>
  <si>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</si>
  <si>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</si>
  <si>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</si>
  <si>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</si>
  <si>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</si>
  <si>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</si>
  <si>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</si>
  <si>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</si>
  <si>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</si>
  <si>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</si>
  <si>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</si>
  <si>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</si>
  <si>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</si>
  <si>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</si>
  <si>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</si>
  <si>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</si>
  <si>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</si>
  <si>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</si>
  <si>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</si>
  <si>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</si>
  <si>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</si>
  <si>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</si>
  <si>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</si>
  <si>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</si>
  <si>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</si>
  <si>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</si>
  <si>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</si>
  <si>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</si>
  <si>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</si>
  <si>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</si>
  <si>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</si>
  <si>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</si>
  <si>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</si>
  <si>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</si>
  <si>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</si>
  <si>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</si>
  <si>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</si>
  <si>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</si>
  <si>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</si>
  <si>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</si>
  <si>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</si>
  <si>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</si>
  <si>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</si>
  <si>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</si>
  <si>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</si>
  <si>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</si>
  <si>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</si>
  <si>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</si>
  <si>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</si>
  <si>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</si>
  <si>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</si>
  <si>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</si>
  <si>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</si>
  <si>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</si>
  <si>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</si>
  <si>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</si>
  <si>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</si>
  <si>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</si>
  <si>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</si>
  <si>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</si>
  <si>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</si>
  <si>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</si>
  <si>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</si>
  <si>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</si>
  <si>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</si>
  <si>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</si>
  <si>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</si>
  <si>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</si>
  <si>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</si>
  <si>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</si>
  <si>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</si>
  <si>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</si>
  <si>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</si>
  <si>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</si>
  <si>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</si>
  <si>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</si>
  <si>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</si>
  <si>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</si>
  <si>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</si>
  <si>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</si>
  <si>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</si>
  <si>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</si>
  <si>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</si>
  <si>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</si>
  <si>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</si>
  <si>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</si>
  <si>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</si>
  <si>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</si>
  <si>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</si>
  <si>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</si>
  <si>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</si>
  <si>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</si>
  <si>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</si>
  <si>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</si>
  <si>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</si>
  <si>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</si>
  <si>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</si>
  <si>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</si>
  <si>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</si>
  <si>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</si>
  <si>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</si>
  <si>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</si>
  <si>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</si>
  <si>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</si>
  <si>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</si>
  <si>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</si>
  <si>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</si>
  <si>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</si>
  <si>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</si>
  <si>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</si>
  <si>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</si>
  <si>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</si>
  <si>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</si>
  <si>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</si>
  <si>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</si>
  <si>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</si>
  <si>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</si>
  <si>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</si>
  <si>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</si>
  <si>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</si>
  <si>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</si>
  <si>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</si>
  <si>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</si>
  <si>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</si>
  <si>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</si>
  <si>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</si>
  <si>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</si>
  <si>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</si>
  <si>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</si>
  <si>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</si>
  <si>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</si>
  <si>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</si>
  <si>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</si>
  <si>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</si>
  <si>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</si>
  <si>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</si>
  <si>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</si>
  <si>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</si>
  <si>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</si>
  <si>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</si>
  <si>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</si>
  <si>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</si>
  <si>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</si>
  <si>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</si>
  <si>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</si>
  <si>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</si>
  <si>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</si>
  <si>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</si>
  <si>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</si>
  <si>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</si>
  <si>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</si>
  <si>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</si>
  <si>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</si>
  <si>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</si>
  <si>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</si>
  <si>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</si>
  <si>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</si>
  <si>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</si>
  <si>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</si>
  <si>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</si>
  <si>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</si>
  <si>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</si>
  <si>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</si>
  <si>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</si>
  <si>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</si>
  <si>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</si>
  <si>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</si>
  <si>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</si>
  <si>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</si>
  <si>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</si>
  <si>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</si>
  <si>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</si>
  <si>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</si>
  <si>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</si>
  <si>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</si>
  <si>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</si>
  <si>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</si>
  <si>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</si>
  <si>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</si>
  <si>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</si>
  <si>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</si>
  <si>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</si>
  <si>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</si>
  <si>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</si>
  <si>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</si>
  <si>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</si>
  <si>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</si>
  <si>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</si>
  <si>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</si>
  <si>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</si>
  <si>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</si>
  <si>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</si>
  <si>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</si>
  <si>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</si>
  <si>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</si>
  <si>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</si>
  <si>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</si>
  <si>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</si>
  <si>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</si>
  <si>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</si>
  <si>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</si>
  <si>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</si>
  <si>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</si>
  <si>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</si>
  <si>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</si>
  <si>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</si>
  <si>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</si>
  <si>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</si>
  <si>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</si>
  <si>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</si>
  <si>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</si>
  <si>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</si>
  <si>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</si>
  <si>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</si>
  <si>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</si>
  <si>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</si>
  <si>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</si>
  <si>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</si>
  <si>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</si>
  <si>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</si>
  <si>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</si>
  <si>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</si>
  <si>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</si>
  <si>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</si>
  <si>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</si>
  <si>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</si>
  <si>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</si>
  <si>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</si>
  <si>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</si>
  <si>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</si>
  <si>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</si>
  <si>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</si>
  <si>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</si>
  <si>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</si>
  <si>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</si>
  <si>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</si>
  <si>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</si>
  <si>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</si>
  <si>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</si>
  <si>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</si>
  <si>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</si>
  <si>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</si>
  <si>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</si>
  <si>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</si>
  <si>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</si>
  <si>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</si>
  <si>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</si>
  <si>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</si>
  <si>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</si>
  <si>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</si>
  <si>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</si>
  <si>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</si>
  <si>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</si>
  <si>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</si>
  <si>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</si>
  <si>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</si>
  <si>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</si>
  <si>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</si>
  <si>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</si>
  <si>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</si>
  <si>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</si>
  <si>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</si>
  <si>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</si>
  <si>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</si>
  <si>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</si>
  <si>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</si>
  <si>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</si>
  <si>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</si>
  <si>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</si>
  <si>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</si>
  <si>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</si>
  <si>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</si>
  <si>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</si>
  <si>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</si>
  <si>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</si>
  <si>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</si>
  <si>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</si>
  <si>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</si>
  <si>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</si>
  <si>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</si>
  <si>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</si>
  <si>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</si>
  <si>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</si>
  <si>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</si>
  <si>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</si>
  <si>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</si>
  <si>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</si>
  <si>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</si>
  <si>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</si>
  <si>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</si>
  <si>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</si>
  <si>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</si>
  <si>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</si>
  <si>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</si>
  <si>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</si>
  <si>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</si>
  <si>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</si>
  <si>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</si>
  <si>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</si>
  <si>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</si>
  <si>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</si>
  <si>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</si>
  <si>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</si>
  <si>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</si>
  <si>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</si>
  <si>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</si>
  <si>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</si>
  <si>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</si>
  <si>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</si>
  <si>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</si>
  <si>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</si>
  <si>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</si>
  <si>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</si>
  <si>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</si>
  <si>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</si>
  <si>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</si>
  <si>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</si>
  <si>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</si>
  <si>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</si>
  <si>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</si>
  <si>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</si>
  <si>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</si>
  <si>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</si>
  <si>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</si>
  <si>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</si>
  <si>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</si>
  <si>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</si>
  <si>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</si>
  <si>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</si>
  <si>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</si>
  <si>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</si>
  <si>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</si>
  <si>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</si>
  <si>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</si>
  <si>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</si>
  <si>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</si>
  <si>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</si>
  <si>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</si>
  <si>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</si>
  <si>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</si>
  <si>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</si>
  <si>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</si>
  <si>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</si>
  <si>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</si>
  <si>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</si>
  <si>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</si>
  <si>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</si>
  <si>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</si>
  <si>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</si>
  <si>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</si>
  <si>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</si>
  <si>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</si>
  <si>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</si>
  <si>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</si>
  <si>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</si>
  <si>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</si>
  <si>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</si>
  <si>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</si>
  <si>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</si>
  <si>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</si>
  <si>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</si>
  <si>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</si>
  <si>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</si>
  <si>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</si>
  <si>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</si>
  <si>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</si>
  <si>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</si>
  <si>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</si>
  <si>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</si>
  <si>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</si>
  <si>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</si>
  <si>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</si>
  <si>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</si>
  <si>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</si>
  <si>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</si>
  <si>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</si>
  <si>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</si>
  <si>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</si>
  <si>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</si>
  <si>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</si>
  <si>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</si>
  <si>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</si>
  <si>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</si>
  <si>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</si>
  <si>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</si>
  <si>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</si>
  <si>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</si>
  <si>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</si>
  <si>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</si>
  <si>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</si>
  <si>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</si>
  <si>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</si>
  <si>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</si>
  <si>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</si>
  <si>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</si>
  <si>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</si>
  <si>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</si>
  <si>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</si>
  <si>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</si>
  <si>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</si>
  <si>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</si>
  <si>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</si>
  <si>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</si>
  <si>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</si>
  <si>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</si>
  <si>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</si>
  <si>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</si>
  <si>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</si>
  <si>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</si>
  <si>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</si>
  <si>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</si>
  <si>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</si>
  <si>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</si>
  <si>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</si>
  <si>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</si>
  <si>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</si>
  <si>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</si>
  <si>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</si>
  <si>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</si>
  <si>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</si>
  <si>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</si>
  <si>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</si>
  <si>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</si>
  <si>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</si>
  <si>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</si>
  <si>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</si>
  <si>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</si>
  <si>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</si>
  <si>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</si>
  <si>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</si>
  <si>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</si>
  <si>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</si>
  <si>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</si>
  <si>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</si>
  <si>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</si>
  <si>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</si>
  <si>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</si>
  <si>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</si>
  <si>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</si>
  <si>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</si>
  <si>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</si>
  <si>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</si>
  <si>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</si>
  <si>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</si>
  <si>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</si>
  <si>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</si>
  <si>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</si>
  <si>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</si>
  <si>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</si>
  <si>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</si>
  <si>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</si>
  <si>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</si>
  <si>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</si>
  <si>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</si>
  <si>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</si>
  <si>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</si>
  <si>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</si>
  <si>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</si>
  <si>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</si>
  <si>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</si>
  <si>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</si>
  <si>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</si>
  <si>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</si>
  <si>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</si>
  <si>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</si>
  <si>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</si>
  <si>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</si>
  <si>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</si>
  <si>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</si>
  <si>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</si>
  <si>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</si>
  <si>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</si>
  <si>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</si>
  <si>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</si>
  <si>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</si>
  <si>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</si>
  <si>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</si>
  <si>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</si>
  <si>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</si>
  <si>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</si>
  <si>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</si>
  <si>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</si>
  <si>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</si>
  <si>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</si>
  <si>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</si>
  <si>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</si>
  <si>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</si>
  <si>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</si>
  <si>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</si>
  <si>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</si>
  <si>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</si>
  <si>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</si>
  <si>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</si>
  <si>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</si>
  <si>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</si>
  <si>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</si>
  <si>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</si>
  <si>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</si>
  <si>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</si>
  <si>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</si>
  <si>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</si>
  <si>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</si>
  <si>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</si>
  <si>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</si>
  <si>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</si>
  <si>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</si>
  <si>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</si>
  <si>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</si>
  <si>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</si>
  <si>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</si>
  <si>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</si>
  <si>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</si>
  <si>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</si>
  <si>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</si>
  <si>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</si>
  <si>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</si>
  <si>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</si>
  <si>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</si>
  <si>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</si>
  <si>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</si>
  <si>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</si>
  <si>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</si>
  <si>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</si>
  <si>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</si>
  <si>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</si>
  <si>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</si>
  <si>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</si>
  <si>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</si>
  <si>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</si>
  <si>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</si>
  <si>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</si>
  <si>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</si>
  <si>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</si>
  <si>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</si>
  <si>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</si>
  <si>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</si>
  <si>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</si>
  <si>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</si>
  <si>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</si>
  <si>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</si>
  <si>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</si>
  <si>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</si>
  <si>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</si>
  <si>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</si>
  <si>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</si>
  <si>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</si>
  <si>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</si>
  <si>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</si>
  <si>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</si>
  <si>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</si>
  <si>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</si>
  <si>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</si>
  <si>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</si>
  <si>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</si>
  <si>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</si>
  <si>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</si>
  <si>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</si>
  <si>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</si>
  <si>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</si>
  <si>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</si>
  <si>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</si>
  <si>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</si>
  <si>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</si>
  <si>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</si>
  <si>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</si>
  <si>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</si>
  <si>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</si>
  <si>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</si>
  <si>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</si>
  <si>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</si>
  <si>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</si>
  <si>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</si>
  <si>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</si>
  <si>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</si>
  <si>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</si>
  <si>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</si>
  <si>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</si>
  <si>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</si>
  <si>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</si>
  <si>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</si>
  <si>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</si>
  <si>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</si>
  <si>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</si>
  <si>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</si>
  <si>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</si>
  <si>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</si>
  <si>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</si>
  <si>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</si>
  <si>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</si>
  <si>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</si>
  <si>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</si>
  <si>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</si>
  <si>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</si>
  <si>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</si>
  <si>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</si>
  <si>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</si>
  <si>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</si>
  <si>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</si>
  <si>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</si>
  <si>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</si>
  <si>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</si>
  <si>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</si>
  <si>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</si>
  <si>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</si>
  <si>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</si>
  <si>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</si>
  <si>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</si>
  <si>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</si>
  <si>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</si>
  <si>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</si>
  <si>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</si>
  <si>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</si>
  <si>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</si>
  <si>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</si>
  <si>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</si>
  <si>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</si>
  <si>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</si>
  <si>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</si>
  <si>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</si>
  <si>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</si>
  <si>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</si>
  <si>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</si>
  <si>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</si>
  <si>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</si>
  <si>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</si>
  <si>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</si>
  <si>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</si>
  <si>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</si>
  <si>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</si>
  <si>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</si>
  <si>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</si>
  <si>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</si>
  <si>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</si>
  <si>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</si>
  <si>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</si>
  <si>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</si>
  <si>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</si>
  <si>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</si>
  <si>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</si>
  <si>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</si>
  <si>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</si>
  <si>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</si>
  <si>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</si>
  <si>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</si>
  <si>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</si>
  <si>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</si>
  <si>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</si>
  <si>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</si>
  <si>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</si>
  <si>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</si>
  <si>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</si>
  <si>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</si>
  <si>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</si>
  <si>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</si>
  <si>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</si>
  <si>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</si>
  <si>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</si>
  <si>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</si>
  <si>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</si>
  <si>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</si>
  <si>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</si>
  <si>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</si>
  <si>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</si>
  <si>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</si>
  <si>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</si>
  <si>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</si>
  <si>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</si>
  <si>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</si>
  <si>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</si>
  <si>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</si>
  <si>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</si>
  <si>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</si>
  <si>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</si>
  <si>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</si>
  <si>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</si>
  <si>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</si>
  <si>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</si>
  <si>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</si>
  <si>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</si>
  <si>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</si>
  <si>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</si>
  <si>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</si>
  <si>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</si>
  <si>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</si>
  <si>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</si>
  <si>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</si>
  <si>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</si>
  <si>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</si>
  <si>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</si>
  <si>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</si>
  <si>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</si>
  <si>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</si>
  <si>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</si>
  <si>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</si>
  <si>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</si>
  <si>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</si>
  <si>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</si>
  <si>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</si>
  <si>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</si>
  <si>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</si>
  <si>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</si>
  <si>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</si>
  <si>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</si>
  <si>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</si>
  <si>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</si>
  <si>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</si>
  <si>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</si>
  <si>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</si>
  <si>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</si>
  <si>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</si>
  <si>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</si>
  <si>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</si>
  <si>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</si>
  <si>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</si>
  <si>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</si>
  <si>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</si>
  <si>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</si>
  <si>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</si>
  <si>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</si>
  <si>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</si>
  <si>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</si>
  <si>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</si>
  <si>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</si>
  <si>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</si>
  <si>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</si>
  <si>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</si>
  <si>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</si>
  <si>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</si>
  <si>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</si>
  <si>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</si>
  <si>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</si>
  <si>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</si>
  <si>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</si>
  <si>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</si>
  <si>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</si>
  <si>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</si>
  <si>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</si>
  <si>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</si>
  <si>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</si>
  <si>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</si>
  <si>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</si>
  <si>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</si>
  <si>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</si>
  <si>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</si>
  <si>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</si>
  <si>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</si>
  <si>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</si>
  <si>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</si>
  <si>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</si>
  <si>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</si>
  <si>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</si>
  <si>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</si>
  <si>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</si>
  <si>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</si>
  <si>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</si>
  <si>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</si>
  <si>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</si>
  <si>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</si>
  <si>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</si>
  <si>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</si>
  <si>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</si>
  <si>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</si>
  <si>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</si>
  <si>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</si>
  <si>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</si>
  <si>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</si>
  <si>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</si>
  <si>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</si>
  <si>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</si>
  <si>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</si>
  <si>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</si>
  <si>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</si>
  <si>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</si>
  <si>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</si>
  <si>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</si>
  <si>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</si>
  <si>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</si>
  <si>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</si>
  <si>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</si>
  <si>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</si>
  <si>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</si>
  <si>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</si>
  <si>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</si>
  <si>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</si>
  <si>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</si>
  <si>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</si>
  <si>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</si>
  <si>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</si>
  <si>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</si>
  <si>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</si>
  <si>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</si>
  <si>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</si>
  <si>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</si>
  <si>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</si>
  <si>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</si>
  <si>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</si>
  <si>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</si>
  <si>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</si>
  <si>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</si>
  <si>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</si>
  <si>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</si>
  <si>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</si>
  <si>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</si>
  <si>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</si>
  <si>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</si>
  <si>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</si>
  <si>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</si>
  <si>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</si>
  <si>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</si>
  <si>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</si>
  <si>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</si>
  <si>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</si>
  <si>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</si>
  <si>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</si>
  <si>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</si>
  <si>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</si>
  <si>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</si>
  <si>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</si>
  <si>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</si>
  <si>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</si>
  <si>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</si>
  <si>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</si>
  <si>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</si>
  <si>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</si>
  <si>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</si>
  <si>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</si>
  <si>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</si>
  <si>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</si>
  <si>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</si>
  <si>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</si>
  <si>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</si>
  <si>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</si>
  <si>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</si>
  <si>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</si>
  <si>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</si>
  <si>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</si>
  <si>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</si>
  <si>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</si>
  <si>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</si>
  <si>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</si>
  <si>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</si>
  <si>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</si>
  <si>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</si>
  <si>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</si>
  <si>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</si>
  <si>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</si>
  <si>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</si>
  <si>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</si>
  <si>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</si>
  <si>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</si>
  <si>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</si>
  <si>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</si>
  <si>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</si>
  <si>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</si>
  <si>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</si>
  <si>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</si>
  <si>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</si>
  <si>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</si>
  <si>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</si>
  <si>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</si>
  <si>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</si>
  <si>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</si>
  <si>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</si>
  <si>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</si>
  <si>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</si>
  <si>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</si>
  <si>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</si>
  <si>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</si>
  <si>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</si>
  <si>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</si>
  <si>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</si>
  <si>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</si>
  <si>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</si>
  <si>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</si>
  <si>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</si>
  <si>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</si>
  <si>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</si>
  <si>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</si>
  <si>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</si>
  <si>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</si>
  <si>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</si>
  <si>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</si>
  <si>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</si>
  <si>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</si>
  <si>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</si>
  <si>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</si>
  <si>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</si>
  <si>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</si>
  <si>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</si>
  <si>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</si>
  <si>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</si>
  <si>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</si>
  <si>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</si>
  <si>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</si>
  <si>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</si>
  <si>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</si>
  <si>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</si>
  <si>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</si>
  <si>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</si>
  <si>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</si>
  <si>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</si>
  <si>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</si>
  <si>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</si>
  <si>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</si>
  <si>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</si>
  <si>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</si>
  <si>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</si>
  <si>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</si>
  <si>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</si>
  <si>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</si>
  <si>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</si>
  <si>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</si>
  <si>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</si>
  <si>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</si>
  <si>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</si>
  <si>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</si>
  <si>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</si>
  <si>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</si>
  <si>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</si>
  <si>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</si>
  <si>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</si>
  <si>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</si>
  <si>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</si>
  <si>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</si>
  <si>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</si>
  <si>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</si>
  <si>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</si>
  <si>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</si>
  <si>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</si>
  <si>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</si>
  <si>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</si>
  <si>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</si>
  <si>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</si>
  <si>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</si>
  <si>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</si>
  <si>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</si>
  <si>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</si>
  <si>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</si>
  <si>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</si>
  <si>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</si>
  <si>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</si>
  <si>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</si>
  <si>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</si>
  <si>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</si>
  <si>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</si>
  <si>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</si>
  <si>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</si>
  <si>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</si>
  <si>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</si>
  <si>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</si>
  <si>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</si>
  <si>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</si>
  <si>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</si>
  <si>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</si>
  <si>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</si>
  <si>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</si>
  <si>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</si>
  <si>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</si>
  <si>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</si>
  <si>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</si>
  <si>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</si>
  <si>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</si>
  <si>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</si>
  <si>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</si>
  <si>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</si>
  <si>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</si>
  <si>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</si>
  <si>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</si>
  <si>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</si>
  <si>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</si>
  <si>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</si>
  <si>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</si>
  <si>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</si>
  <si>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</si>
  <si>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</si>
  <si>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</si>
  <si>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</si>
  <si>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</si>
  <si>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</si>
  <si>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</si>
  <si>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</si>
  <si>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</si>
  <si>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</si>
  <si>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</si>
  <si>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</si>
  <si>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</si>
  <si>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</si>
  <si>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</si>
  <si>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</si>
  <si>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</si>
  <si>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</si>
  <si>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</si>
  <si>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</si>
  <si>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</si>
  <si>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</si>
  <si>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</si>
  <si>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</si>
  <si>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</si>
  <si>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</si>
  <si>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</si>
  <si>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</si>
  <si>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</si>
  <si>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</si>
  <si>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</si>
  <si>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</si>
  <si>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</si>
  <si>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</si>
  <si>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</si>
  <si>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</si>
  <si>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</si>
  <si>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</si>
  <si>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</si>
  <si>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</si>
  <si>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</si>
  <si>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</si>
  <si>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</si>
  <si>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</si>
  <si>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</si>
  <si>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</si>
  <si>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</si>
  <si>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</si>
  <si>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</si>
  <si>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</si>
  <si>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</si>
  <si>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</si>
  <si>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</si>
  <si>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</si>
  <si>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</si>
  <si>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</si>
  <si>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</si>
  <si>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</si>
  <si>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</si>
  <si>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</si>
  <si>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</si>
  <si>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</si>
  <si>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</si>
  <si>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</si>
  <si>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</si>
  <si>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</si>
  <si>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</si>
  <si>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</si>
  <si>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</si>
  <si>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</si>
  <si>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</si>
  <si>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</si>
  <si>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</si>
  <si>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</si>
  <si>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</si>
  <si>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</si>
  <si>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</si>
  <si>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</si>
  <si>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</si>
  <si>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</si>
  <si>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</si>
  <si>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</si>
  <si>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</si>
  <si>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</si>
  <si>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</si>
  <si>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</si>
  <si>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</si>
  <si>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</si>
  <si>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</si>
  <si>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</si>
  <si>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</si>
  <si>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</si>
  <si>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</si>
  <si>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</si>
  <si>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</si>
  <si>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</si>
  <si>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</si>
  <si>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</si>
  <si>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</si>
  <si>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</si>
  <si>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</si>
  <si>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</si>
  <si>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</si>
  <si>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</si>
  <si>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</si>
  <si>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</si>
  <si>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</si>
  <si>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</si>
  <si>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</si>
  <si>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</si>
  <si>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</si>
  <si>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</si>
  <si>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</si>
  <si>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</si>
  <si>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</si>
  <si>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</si>
  <si>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</si>
  <si>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</si>
  <si>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</si>
  <si>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</si>
  <si>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</si>
  <si>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</si>
  <si>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</si>
  <si>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</si>
  <si>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</si>
  <si>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</si>
  <si>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</si>
  <si>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</si>
  <si>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</si>
  <si>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</si>
  <si>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</si>
  <si>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</si>
  <si>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</si>
  <si>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</si>
  <si>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</si>
  <si>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</si>
  <si>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</si>
  <si>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</si>
  <si>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</si>
  <si>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</si>
  <si>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</si>
  <si>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</si>
  <si>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</si>
  <si>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</si>
  <si>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</si>
  <si>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</si>
  <si>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</si>
  <si>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</si>
  <si>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</si>
  <si>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</si>
  <si>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</si>
  <si>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</si>
  <si>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</si>
  <si>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</si>
  <si>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</si>
  <si>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</si>
  <si>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</si>
  <si>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</si>
  <si>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</si>
  <si>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</si>
  <si>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</si>
  <si>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</si>
  <si>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</si>
  <si>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</si>
  <si>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</si>
  <si>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</si>
  <si>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</si>
  <si>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</si>
  <si>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</si>
  <si>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</si>
  <si>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</si>
  <si>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</si>
  <si>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</si>
  <si>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</si>
  <si>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</si>
  <si>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</si>
  <si>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</si>
  <si>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</si>
  <si>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</si>
  <si>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</si>
  <si>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</si>
  <si>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</si>
  <si>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</si>
  <si>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</si>
  <si>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</si>
  <si>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</si>
  <si>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</si>
  <si>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</si>
  <si>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</si>
  <si>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</si>
  <si>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</si>
  <si>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</si>
  <si>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</si>
  <si>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</si>
  <si>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</si>
  <si>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</si>
  <si>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</si>
  <si>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</si>
  <si>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</si>
  <si>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</si>
  <si>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</si>
  <si>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</si>
  <si>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</si>
  <si>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</si>
  <si>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</si>
  <si>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</si>
  <si>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</si>
  <si>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</si>
  <si>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</si>
  <si>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</si>
  <si>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</si>
  <si>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</si>
  <si>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</si>
  <si>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</si>
  <si>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</si>
  <si>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</si>
  <si>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</si>
  <si>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</si>
  <si>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</si>
  <si>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</si>
  <si>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</si>
  <si>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</si>
  <si>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</si>
  <si>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</si>
  <si>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</si>
  <si>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</si>
  <si>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</si>
  <si>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</si>
  <si>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</si>
  <si>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</si>
  <si>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</si>
  <si>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</si>
  <si>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</si>
  <si>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</si>
  <si>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</si>
  <si>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</si>
  <si>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</si>
  <si>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</si>
  <si>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</si>
  <si>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</si>
  <si>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</si>
  <si>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</si>
  <si>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</si>
  <si>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</si>
  <si>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</si>
  <si>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</si>
  <si>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</si>
  <si>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</si>
  <si>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</si>
  <si>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</si>
  <si>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</si>
  <si>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</si>
  <si>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</si>
  <si>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</si>
  <si>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</si>
  <si>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</si>
  <si>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</si>
  <si>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</si>
  <si>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</si>
  <si>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</si>
  <si>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</si>
  <si>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</si>
  <si>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</si>
  <si>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</si>
  <si>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</si>
  <si>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</si>
  <si>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</si>
  <si>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</si>
  <si>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</si>
  <si>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</si>
  <si>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</si>
  <si>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</si>
  <si>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</si>
  <si>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</si>
  <si>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</si>
  <si>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</si>
  <si>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</si>
  <si>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</si>
  <si>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</si>
  <si>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</si>
  <si>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</si>
  <si>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</si>
  <si>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</si>
  <si>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</si>
  <si>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</si>
  <si>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</si>
  <si>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</si>
  <si>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</si>
  <si>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</si>
  <si>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</si>
  <si>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</si>
  <si>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</si>
  <si>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</si>
  <si>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</si>
  <si>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</si>
  <si>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</si>
  <si>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</si>
  <si>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</si>
  <si>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</si>
  <si>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</si>
  <si>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</si>
  <si>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</si>
  <si>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</si>
  <si>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</si>
  <si>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</si>
  <si>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</si>
  <si>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</si>
  <si>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</si>
  <si>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</si>
  <si>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</si>
  <si>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</si>
  <si>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</si>
  <si>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</si>
  <si>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</si>
  <si>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</si>
  <si>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</si>
  <si>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</si>
  <si>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</si>
  <si>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</si>
  <si>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</si>
  <si>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</si>
  <si>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</si>
  <si>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</si>
  <si>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</si>
  <si>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</si>
  <si>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</si>
  <si>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</si>
  <si>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</si>
  <si>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</si>
  <si>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</si>
  <si>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</si>
  <si>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</si>
  <si>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</si>
  <si>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</si>
  <si>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</si>
  <si>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</si>
  <si>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</si>
  <si>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</si>
  <si>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</si>
  <si>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</si>
  <si>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</si>
  <si>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</si>
  <si>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</si>
  <si>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</si>
  <si>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</si>
  <si>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</si>
  <si>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</si>
  <si>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</si>
  <si>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</si>
  <si>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</si>
  <si>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</si>
  <si>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</si>
  <si>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</si>
  <si>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</si>
  <si>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</si>
  <si>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</si>
  <si>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</si>
  <si>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</si>
  <si>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</si>
  <si>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</si>
  <si>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</si>
  <si>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</si>
  <si>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</si>
  <si>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</si>
  <si>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</si>
  <si>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</si>
  <si>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</si>
  <si>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</si>
  <si>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</si>
  <si>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</si>
  <si>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</si>
  <si>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</si>
  <si>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</si>
  <si>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</si>
  <si>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</si>
  <si>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</si>
  <si>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</si>
  <si>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</si>
  <si>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</si>
  <si>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</si>
  <si>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</si>
  <si>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</si>
  <si>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</si>
  <si>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</si>
  <si>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</si>
  <si>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</si>
  <si>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</si>
  <si>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</si>
  <si>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</si>
  <si>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</si>
  <si>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</si>
  <si>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</si>
  <si>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</si>
  <si>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</si>
  <si>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</si>
  <si>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</si>
  <si>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</si>
  <si>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</si>
  <si>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</si>
  <si>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</si>
  <si>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</si>
  <si>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</si>
  <si>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</si>
  <si>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</si>
  <si>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</si>
  <si>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</si>
  <si>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</si>
  <si>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</si>
  <si>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</si>
  <si>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</si>
  <si>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</si>
  <si>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</si>
  <si>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</si>
  <si>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</si>
  <si>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</si>
  <si>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</si>
  <si>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</si>
  <si>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</si>
  <si>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</si>
  <si>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</si>
  <si>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</si>
  <si>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</si>
  <si>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</si>
  <si>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</si>
  <si>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</si>
  <si>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</si>
  <si>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</si>
  <si>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</si>
  <si>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</si>
  <si>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</si>
  <si>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</si>
  <si>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</si>
  <si>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</si>
  <si>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</si>
  <si>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</si>
  <si>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</si>
  <si>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</si>
  <si>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</si>
  <si>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</si>
  <si>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</si>
  <si>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</si>
  <si>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</si>
  <si>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</si>
  <si>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</si>
  <si>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</si>
  <si>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</si>
  <si>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</si>
  <si>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</si>
  <si>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</si>
  <si>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</si>
  <si>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</si>
  <si>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</si>
  <si>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</si>
  <si>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</si>
  <si>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</si>
  <si>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</si>
  <si>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</si>
  <si>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</si>
  <si>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</si>
  <si>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</si>
  <si>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</si>
  <si>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</si>
  <si>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</si>
  <si>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</si>
  <si>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</si>
  <si>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</si>
  <si>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</si>
  <si>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</si>
  <si>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</si>
  <si>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</si>
  <si>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</si>
  <si>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</si>
  <si>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</si>
  <si>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</si>
  <si>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</si>
  <si>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</si>
  <si>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</si>
  <si>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</si>
  <si>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</si>
  <si>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</si>
  <si>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</si>
  <si>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</si>
  <si>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</si>
  <si>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</si>
  <si>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</si>
  <si>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</si>
  <si>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</si>
  <si>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</si>
  <si>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</si>
  <si>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</si>
  <si>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</si>
  <si>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</si>
  <si>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</si>
  <si>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</si>
  <si>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</si>
  <si>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</si>
  <si>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</si>
  <si>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</si>
  <si>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</si>
  <si>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</si>
  <si>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</si>
  <si>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</si>
  <si>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</si>
  <si>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</si>
  <si>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</si>
  <si>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</si>
  <si>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</si>
  <si>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</si>
  <si>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</si>
  <si>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</si>
  <si>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</si>
  <si>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</si>
  <si>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</si>
  <si>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</si>
  <si>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</si>
  <si>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</si>
  <si>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</si>
  <si>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</si>
  <si>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</si>
  <si>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</si>
  <si>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</si>
  <si>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</si>
  <si>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</si>
  <si>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</si>
  <si>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</si>
  <si>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</si>
  <si>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</si>
  <si>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</si>
  <si>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</si>
  <si>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</si>
  <si>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</si>
  <si>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</si>
  <si>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</si>
  <si>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</si>
  <si>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</si>
  <si>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</si>
  <si>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</si>
  <si>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</si>
  <si>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</si>
  <si>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</si>
  <si>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</si>
  <si>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</si>
  <si>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</si>
  <si>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</si>
  <si>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</si>
  <si>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</si>
  <si>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</si>
  <si>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</si>
  <si>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</si>
  <si>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</si>
  <si>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</si>
  <si>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</si>
  <si>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</si>
  <si>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</si>
  <si>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</si>
  <si>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</si>
  <si>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</si>
  <si>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</si>
  <si>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</si>
  <si>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</si>
  <si>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</si>
  <si>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</si>
  <si>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</si>
  <si>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</si>
  <si>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</si>
  <si>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</si>
  <si>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</si>
  <si>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</si>
  <si>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</si>
  <si>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</si>
  <si>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</si>
  <si>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</si>
  <si>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</si>
  <si>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</si>
  <si>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</si>
  <si>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</si>
  <si>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</si>
  <si>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</si>
  <si>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</si>
  <si>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</si>
  <si>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</si>
  <si>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</si>
  <si>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</si>
  <si>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</si>
  <si>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</si>
  <si>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</si>
  <si>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</si>
  <si>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</si>
  <si>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</si>
  <si>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</si>
  <si>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</si>
  <si>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</si>
  <si>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</si>
  <si>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</si>
  <si>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</si>
  <si>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</si>
  <si>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</si>
  <si>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</si>
  <si>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</si>
  <si>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</si>
  <si>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</si>
  <si>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</si>
  <si>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</si>
  <si>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</si>
  <si>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</si>
  <si>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</si>
  <si>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</si>
  <si>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</si>
  <si>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</si>
  <si>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</si>
  <si>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</si>
  <si>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</si>
  <si>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</si>
  <si>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</si>
  <si>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</si>
  <si>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</si>
  <si>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</si>
  <si>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</si>
  <si>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</si>
  <si>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</si>
  <si>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</si>
  <si>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</si>
  <si>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</si>
  <si>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</si>
  <si>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</si>
  <si>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</si>
  <si>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</si>
  <si>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</si>
  <si>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</si>
  <si>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</si>
  <si>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</si>
  <si>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</si>
  <si>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</si>
  <si>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</si>
  <si>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</si>
  <si>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</si>
  <si>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</si>
  <si>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</si>
  <si>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</si>
  <si>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</si>
  <si>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</si>
  <si>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</si>
  <si>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</si>
  <si>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</si>
  <si>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</si>
  <si>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</si>
  <si>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</si>
  <si>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</si>
  <si>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</si>
  <si>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</si>
  <si>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</si>
  <si>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</si>
  <si>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</si>
  <si>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</si>
  <si>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</si>
  <si>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</si>
  <si>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</si>
  <si>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</si>
  <si>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</si>
  <si>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</si>
  <si>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</si>
  <si>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</si>
  <si>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</si>
  <si>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</si>
  <si>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</si>
  <si>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</si>
  <si>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</si>
  <si>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</si>
  <si>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</si>
  <si>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</si>
  <si>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</si>
  <si>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</si>
  <si>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</si>
  <si>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</si>
  <si>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</si>
  <si>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</si>
  <si>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</si>
  <si>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</si>
  <si>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</si>
  <si>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</si>
  <si>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</si>
  <si>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</si>
  <si>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</si>
  <si>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</si>
  <si>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</si>
  <si>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</si>
  <si>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</si>
  <si>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</si>
  <si>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</si>
  <si>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</si>
  <si>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</si>
  <si>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</si>
  <si>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</si>
  <si>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</si>
  <si>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</si>
  <si>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</si>
  <si>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</si>
  <si>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</si>
  <si>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</si>
  <si>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</si>
  <si>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</si>
  <si>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</si>
  <si>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</si>
  <si>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</si>
  <si>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</si>
  <si>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</si>
  <si>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</si>
  <si>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</si>
  <si>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</si>
  <si>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</si>
  <si>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</si>
  <si>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</si>
  <si>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</si>
  <si>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</si>
  <si>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</si>
  <si>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</si>
  <si>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</si>
  <si>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</si>
  <si>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</si>
  <si>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</si>
  <si>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</si>
  <si>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</si>
  <si>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</si>
  <si>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</si>
  <si>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</si>
  <si>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</si>
  <si>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</si>
  <si>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</si>
  <si>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</si>
  <si>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</si>
  <si>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</si>
  <si>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</si>
  <si>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</si>
  <si>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</si>
  <si>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</si>
  <si>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</si>
  <si>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</si>
  <si>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</si>
  <si>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</si>
  <si>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</si>
  <si>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</si>
  <si>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</si>
  <si>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</si>
  <si>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</si>
  <si>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</si>
  <si>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</si>
  <si>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</si>
  <si>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</si>
  <si>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</si>
  <si>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</si>
  <si>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</si>
  <si>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</si>
  <si>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</si>
  <si>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</si>
  <si>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</si>
  <si>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</si>
  <si>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</si>
  <si>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</si>
  <si>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</si>
  <si>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</si>
  <si>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</si>
  <si>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</si>
  <si>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</si>
  <si>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</si>
  <si>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</si>
  <si>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</si>
  <si>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</si>
  <si>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</si>
  <si>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</si>
  <si>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</si>
  <si>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</si>
  <si>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</si>
  <si>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</si>
  <si>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</si>
  <si>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</si>
  <si>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</si>
  <si>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</si>
  <si>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</si>
  <si>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</si>
  <si>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</si>
  <si>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</si>
  <si>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</si>
  <si>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</si>
  <si>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</si>
  <si>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</si>
  <si>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</si>
  <si>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</si>
  <si>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</si>
  <si>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</si>
  <si>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</si>
  <si>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</si>
  <si>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</si>
  <si>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</si>
  <si>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</si>
  <si>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</si>
  <si>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</si>
  <si>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</si>
  <si>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</si>
  <si>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</si>
  <si>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</si>
  <si>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</si>
  <si>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</si>
  <si>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</si>
  <si>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</si>
  <si>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</si>
  <si>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</si>
  <si>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</si>
  <si>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</si>
  <si>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</si>
  <si>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</si>
  <si>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</si>
  <si>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</si>
  <si>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</si>
  <si>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</si>
  <si>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</si>
  <si>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</si>
  <si>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</si>
  <si>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</si>
  <si>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</si>
  <si>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</si>
  <si>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</si>
  <si>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</si>
  <si>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</si>
  <si>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</si>
  <si>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</si>
  <si>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</si>
  <si>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</si>
  <si>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</si>
  <si>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</si>
  <si>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</si>
  <si>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</si>
  <si>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</si>
  <si>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</si>
  <si>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</si>
  <si>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</si>
  <si>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</si>
  <si>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</si>
  <si>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</si>
  <si>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</si>
  <si>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</si>
  <si>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</si>
  <si>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</si>
  <si>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</si>
  <si>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</si>
  <si>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</si>
  <si>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</si>
  <si>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</si>
  <si>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</si>
  <si>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</si>
  <si>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</si>
  <si>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</si>
  <si>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</si>
  <si>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</si>
  <si>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</si>
  <si>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</si>
  <si>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</si>
  <si>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</si>
  <si>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</si>
  <si>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</si>
  <si>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</si>
  <si>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</si>
  <si>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</si>
  <si>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</si>
  <si>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</si>
  <si>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</si>
  <si>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</si>
  <si>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</si>
  <si>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</si>
  <si>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</si>
  <si>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</si>
  <si>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</si>
  <si>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</si>
  <si>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</si>
  <si>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</si>
  <si>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</si>
  <si>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</si>
  <si>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</si>
  <si>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</si>
  <si>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</si>
  <si>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</si>
  <si>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</si>
  <si>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</si>
  <si>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</si>
  <si>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</si>
  <si>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</si>
  <si>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</si>
  <si>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</si>
  <si>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</si>
  <si>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</si>
  <si>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</si>
  <si>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</si>
  <si>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</si>
  <si>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</si>
  <si>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</si>
  <si>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</si>
  <si>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</si>
  <si>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</si>
  <si>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</si>
  <si>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</si>
  <si>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</si>
  <si>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</si>
  <si>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</si>
  <si>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</si>
  <si>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</si>
  <si>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</si>
  <si>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</si>
  <si>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</si>
  <si>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</si>
  <si>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</si>
  <si>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</si>
  <si>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</si>
  <si>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</si>
  <si>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</si>
  <si>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</si>
  <si>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</si>
  <si>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</si>
  <si>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</si>
  <si>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</si>
  <si>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</si>
  <si>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</si>
  <si>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</si>
  <si>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</si>
  <si>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</si>
  <si>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</si>
  <si>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</si>
  <si>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</si>
  <si>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</si>
  <si>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</si>
  <si>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</si>
  <si>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</si>
  <si>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</si>
  <si>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</si>
  <si>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</si>
  <si>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</si>
  <si>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</si>
  <si>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</si>
  <si>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</si>
  <si>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</si>
  <si>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</si>
  <si>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</si>
  <si>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</si>
  <si>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</si>
  <si>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</si>
  <si>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</si>
  <si>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</si>
  <si>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</si>
  <si>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</si>
  <si>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</si>
  <si>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</si>
  <si>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</si>
  <si>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</si>
  <si>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</si>
  <si>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</si>
  <si>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</si>
  <si>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</si>
  <si>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</si>
  <si>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</si>
  <si>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</si>
  <si>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</si>
  <si>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</si>
  <si>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</si>
  <si>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</si>
  <si>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</si>
  <si>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</si>
  <si>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</si>
  <si>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</si>
  <si>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</si>
  <si>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</si>
  <si>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</si>
  <si>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</si>
  <si>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</si>
  <si>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</si>
  <si>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</si>
  <si>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</si>
  <si>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</si>
  <si>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</si>
  <si>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</si>
  <si>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</si>
  <si>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</si>
  <si>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</si>
  <si>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</si>
  <si>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</si>
  <si>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</si>
  <si>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</si>
  <si>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</si>
  <si>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</si>
  <si>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</si>
  <si>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</si>
  <si>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</si>
  <si>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</si>
  <si>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</si>
  <si>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</si>
  <si>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</si>
  <si>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</si>
  <si>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</si>
  <si>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</si>
  <si>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</si>
  <si>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</si>
  <si>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</si>
  <si>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</si>
  <si>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</si>
  <si>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</si>
  <si>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</si>
  <si>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</si>
  <si>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</si>
  <si>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</si>
  <si>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</si>
  <si>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</si>
  <si>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</si>
  <si>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</si>
  <si>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</si>
  <si>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</si>
  <si>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</si>
  <si>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</si>
  <si>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</si>
  <si>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</si>
  <si>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</si>
  <si>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</si>
  <si>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</si>
  <si>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</si>
  <si>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</si>
  <si>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</si>
  <si>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</si>
  <si>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</si>
  <si>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</si>
  <si>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</si>
  <si>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</si>
  <si>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</si>
  <si>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</si>
  <si>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</si>
  <si>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</si>
  <si>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</si>
  <si>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</si>
  <si>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</si>
  <si>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</si>
  <si>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</si>
  <si>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</si>
  <si>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</si>
  <si>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</si>
  <si>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</si>
  <si>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</si>
  <si>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</si>
  <si>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</si>
  <si>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</si>
  <si>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</si>
  <si>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</si>
  <si>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</si>
  <si>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</si>
  <si>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</si>
  <si>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</si>
  <si>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</si>
  <si>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</si>
  <si>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</si>
  <si>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</si>
  <si>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</si>
  <si>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</si>
  <si>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</si>
  <si>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</si>
  <si>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</si>
  <si>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</si>
  <si>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</si>
  <si>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</si>
  <si>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</si>
  <si>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</si>
  <si>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</si>
  <si>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</si>
  <si>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</si>
  <si>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</si>
  <si>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</si>
  <si>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</si>
  <si>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</si>
  <si>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</si>
  <si>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</si>
  <si>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</si>
  <si>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</si>
  <si>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</si>
  <si>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</si>
  <si>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</si>
  <si>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</si>
  <si>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</si>
  <si>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</si>
  <si>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</si>
  <si>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</si>
  <si>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</si>
  <si>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</si>
  <si>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</si>
  <si>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</si>
  <si>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</si>
  <si>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</si>
  <si>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</si>
  <si>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</si>
  <si>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</si>
  <si>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</si>
  <si>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</si>
  <si>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</si>
  <si>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</si>
  <si>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</si>
  <si>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</si>
  <si>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</si>
  <si>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</si>
  <si>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</si>
  <si>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</si>
  <si>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</si>
  <si>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</si>
  <si>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</si>
  <si>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</si>
  <si>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</si>
  <si>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</si>
  <si>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</si>
  <si>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</si>
  <si>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</si>
  <si>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</si>
  <si>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</si>
  <si>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</si>
  <si>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</si>
  <si>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</si>
  <si>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</si>
  <si>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</si>
  <si>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</si>
  <si>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</si>
  <si>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</si>
  <si>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</si>
  <si>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</si>
  <si>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</si>
  <si>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</si>
  <si>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</si>
  <si>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</si>
  <si>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</si>
  <si>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</si>
  <si>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</si>
  <si>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</si>
  <si>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</si>
  <si>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</si>
  <si>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</si>
  <si>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</si>
  <si>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</si>
  <si>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</si>
  <si>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</si>
  <si>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</si>
  <si>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</si>
  <si>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</si>
  <si>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</si>
  <si>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</si>
  <si>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</si>
  <si>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</si>
  <si>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</si>
  <si>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</si>
  <si>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</si>
  <si>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</si>
  <si>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</si>
  <si>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</si>
  <si>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</si>
  <si>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</si>
  <si>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</si>
  <si>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</si>
  <si>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</si>
  <si>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</si>
  <si>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</si>
  <si>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</si>
  <si>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</si>
  <si>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</si>
  <si>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</si>
  <si>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</si>
  <si>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</si>
  <si>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</si>
  <si>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</si>
  <si>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</si>
  <si>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</si>
  <si>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</si>
  <si>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</si>
  <si>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</si>
  <si>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</si>
  <si>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</si>
  <si>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</si>
  <si>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</si>
  <si>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</si>
  <si>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</si>
  <si>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</si>
  <si>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</si>
  <si>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</si>
  <si>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</si>
  <si>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</si>
  <si>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</si>
  <si>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</si>
  <si>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</si>
  <si>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</si>
  <si>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</si>
  <si>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</si>
  <si>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</si>
  <si>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</si>
  <si>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</si>
  <si>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</si>
  <si>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</si>
  <si>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</si>
  <si>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</si>
  <si>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</si>
  <si>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</si>
  <si>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</si>
  <si>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</si>
  <si>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</si>
  <si>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</si>
  <si>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</si>
  <si>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</si>
  <si>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</si>
  <si>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</si>
  <si>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</si>
  <si>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</si>
  <si>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</si>
  <si>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</si>
  <si>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</si>
  <si>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</si>
  <si>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</si>
  <si>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</si>
  <si>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</si>
  <si>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</si>
  <si>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</si>
  <si>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</si>
  <si>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</si>
  <si>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</si>
  <si>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</si>
  <si>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</si>
  <si>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</si>
  <si>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</si>
  <si>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</si>
  <si>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</si>
  <si>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</si>
  <si>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</si>
  <si>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</si>
  <si>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</si>
  <si>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</si>
  <si>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</si>
  <si>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</si>
  <si>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</si>
  <si>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</si>
  <si>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</si>
  <si>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</si>
  <si>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</si>
  <si>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</si>
  <si>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</si>
  <si>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</si>
  <si>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</si>
  <si>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</si>
  <si>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</si>
  <si>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</si>
  <si>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</si>
  <si>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</si>
  <si>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</si>
  <si>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</si>
  <si>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</si>
  <si>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</si>
  <si>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</si>
  <si>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</si>
  <si>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</si>
  <si>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</si>
  <si>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</si>
  <si>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</si>
  <si>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</si>
  <si>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</si>
  <si>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</si>
  <si>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</si>
  <si>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</si>
  <si>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</si>
  <si>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</si>
  <si>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</si>
  <si>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</si>
  <si>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</si>
  <si>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</si>
  <si>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</si>
  <si>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</si>
  <si>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</si>
  <si>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</si>
  <si>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</si>
  <si>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</si>
  <si>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</si>
  <si>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</si>
  <si>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</si>
  <si>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</si>
  <si>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</si>
  <si>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</si>
  <si>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</si>
  <si>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</si>
  <si>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</si>
  <si>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</si>
  <si>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</si>
  <si>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</si>
  <si>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</si>
  <si>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</si>
  <si>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</si>
  <si>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</si>
  <si>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</si>
  <si>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</si>
  <si>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</si>
  <si>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</si>
  <si>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</si>
  <si>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</si>
  <si>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</si>
  <si>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</si>
  <si>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</si>
  <si>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</si>
  <si>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</si>
  <si>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</si>
  <si>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</si>
  <si>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</si>
  <si>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</si>
  <si>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</si>
  <si>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</si>
  <si>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</si>
  <si>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</si>
  <si>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</si>
  <si>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</si>
  <si>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</si>
  <si>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</si>
  <si>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</si>
  <si>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</si>
  <si>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</si>
  <si>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</si>
  <si>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</si>
  <si>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</si>
  <si>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</si>
  <si>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</si>
  <si>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</si>
  <si>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</si>
  <si>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</si>
  <si>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</si>
  <si>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</si>
  <si>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</si>
  <si>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</si>
  <si>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</si>
  <si>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</si>
  <si>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</si>
  <si>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</si>
  <si>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</si>
  <si>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</si>
  <si>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</si>
  <si>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</si>
  <si>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</si>
  <si>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</si>
  <si>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</si>
  <si>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</si>
  <si>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</si>
  <si>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</si>
  <si>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</si>
  <si>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</si>
  <si>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</si>
  <si>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</si>
  <si>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</si>
  <si>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</si>
  <si>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</si>
  <si>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</si>
  <si>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</si>
  <si>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</si>
  <si>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</si>
  <si>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</si>
  <si>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</si>
  <si>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</si>
  <si>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</si>
  <si>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</si>
  <si>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</si>
  <si>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</si>
  <si>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</si>
  <si>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</si>
  <si>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</si>
  <si>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</si>
  <si>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</si>
  <si>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</si>
  <si>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</si>
  <si>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</si>
  <si>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</si>
  <si>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</si>
  <si>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</si>
  <si>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</si>
  <si>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</si>
  <si>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</si>
  <si>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</si>
  <si>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</si>
  <si>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</si>
  <si>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</si>
  <si>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</si>
  <si>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</si>
  <si>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</si>
  <si>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</si>
  <si>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</si>
  <si>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</si>
  <si>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</si>
  <si>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</si>
  <si>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</si>
  <si>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</si>
  <si>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</si>
  <si>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</si>
  <si>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</si>
  <si>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</si>
  <si>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</si>
  <si>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</si>
  <si>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</si>
  <si>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</si>
  <si>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</si>
  <si>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</si>
  <si>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</si>
  <si>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</si>
  <si>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</si>
  <si>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</si>
  <si>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</si>
  <si>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</si>
  <si>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</si>
  <si>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</si>
  <si>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</si>
  <si>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</si>
  <si>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</si>
  <si>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</si>
  <si>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</si>
  <si>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</si>
  <si>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</si>
  <si>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</si>
  <si>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</si>
  <si>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</si>
  <si>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</si>
  <si>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</si>
  <si>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</si>
  <si>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</si>
  <si>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</si>
  <si>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</si>
  <si>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</si>
  <si>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</si>
  <si>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</si>
  <si>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</si>
  <si>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</si>
  <si>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</si>
  <si>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</si>
  <si>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</si>
  <si>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</si>
  <si>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</si>
  <si>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</si>
  <si>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</si>
  <si>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</si>
  <si>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</si>
  <si>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</si>
  <si>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</si>
  <si>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</si>
  <si>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</si>
  <si>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</si>
  <si>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</si>
  <si>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</si>
  <si>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</si>
  <si>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</si>
  <si>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</si>
  <si>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</si>
  <si>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</si>
  <si>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</si>
  <si>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</si>
  <si>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</si>
  <si>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</si>
  <si>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</si>
  <si>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</si>
  <si>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</si>
  <si>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</si>
  <si>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</si>
  <si>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</si>
  <si>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</si>
  <si>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</si>
  <si>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</si>
  <si>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</si>
  <si>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</si>
  <si>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</si>
  <si>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</si>
  <si>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</si>
  <si>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</si>
  <si>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</si>
  <si>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</si>
  <si>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</si>
  <si>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</si>
  <si>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</si>
  <si>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</si>
  <si>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</si>
  <si>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</si>
  <si>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</si>
  <si>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</si>
  <si>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</si>
  <si>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</si>
  <si>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</si>
  <si>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</si>
  <si>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</si>
  <si>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</si>
  <si>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</si>
  <si>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</si>
  <si>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</si>
  <si>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</si>
  <si>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</si>
  <si>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</si>
  <si>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</si>
  <si>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</si>
  <si>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</si>
  <si>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</si>
  <si>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</si>
  <si>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</si>
  <si>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</si>
  <si>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</si>
  <si>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</si>
  <si>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</si>
  <si>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</si>
  <si>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</si>
  <si>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</si>
  <si>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</si>
  <si>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</si>
  <si>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</si>
  <si>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</si>
  <si>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</si>
  <si>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</si>
  <si>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</si>
  <si>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</si>
  <si>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</si>
  <si>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</si>
  <si>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</si>
  <si>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</si>
  <si>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</si>
  <si>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</si>
  <si>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</si>
  <si>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</si>
  <si>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</si>
  <si>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</si>
  <si>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</si>
  <si>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</si>
  <si>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</si>
  <si>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</si>
  <si>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</si>
  <si>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</si>
  <si>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</si>
  <si>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</si>
  <si>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</si>
  <si>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</si>
  <si>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</si>
  <si>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</si>
  <si>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</si>
  <si>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</si>
  <si>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</si>
  <si>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</si>
  <si>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</si>
  <si>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</si>
  <si>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</si>
  <si>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</si>
  <si>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</si>
  <si>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</si>
  <si>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</si>
  <si>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</si>
  <si>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</si>
  <si>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</si>
  <si>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</si>
  <si>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</si>
  <si>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</si>
  <si>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</si>
  <si>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</si>
  <si>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</si>
  <si>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</si>
  <si>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</si>
  <si>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</si>
  <si>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</si>
  <si>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</si>
  <si>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</si>
  <si>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</si>
  <si>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</si>
  <si>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</si>
  <si>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</si>
  <si>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</si>
  <si>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</si>
  <si>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</si>
  <si>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</si>
  <si>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</si>
  <si>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</si>
  <si>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</si>
  <si>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</si>
  <si>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</si>
  <si>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</si>
  <si>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</si>
  <si>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</si>
  <si>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</si>
  <si>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</si>
  <si>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</si>
  <si>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</si>
  <si>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</si>
  <si>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</si>
  <si>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</si>
  <si>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</si>
  <si>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</si>
  <si>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</si>
  <si>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</si>
  <si>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</si>
  <si>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</si>
  <si>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</si>
  <si>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</si>
  <si>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</si>
  <si>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</si>
  <si>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</si>
  <si>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</si>
  <si>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</si>
  <si>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</si>
  <si>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</si>
  <si>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</si>
  <si>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</si>
  <si>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</si>
  <si>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</si>
  <si>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</si>
  <si>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</si>
  <si>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</si>
  <si>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</si>
  <si>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</si>
  <si>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</si>
  <si>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</si>
  <si>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</si>
  <si>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</si>
  <si>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</si>
  <si>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</si>
  <si>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</si>
  <si>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</si>
  <si>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</si>
  <si>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</si>
  <si>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</si>
  <si>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</si>
  <si>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</si>
  <si>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</si>
  <si>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</si>
  <si>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</si>
  <si>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</si>
  <si>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</si>
  <si>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</si>
  <si>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</si>
  <si>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</si>
  <si>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</si>
  <si>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</si>
  <si>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</si>
  <si>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</si>
  <si>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</si>
  <si>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</si>
  <si>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</si>
  <si>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</si>
  <si>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</si>
  <si>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</si>
  <si>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</si>
  <si>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</si>
  <si>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</si>
  <si>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</si>
  <si>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</si>
  <si>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</si>
  <si>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</si>
  <si>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</si>
  <si>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</si>
  <si>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</si>
  <si>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</si>
  <si>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</si>
  <si>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</si>
  <si>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</si>
  <si>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</si>
  <si>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</si>
  <si>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</si>
  <si>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</si>
  <si>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</si>
  <si>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</si>
  <si>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</si>
  <si>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</si>
  <si>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</si>
  <si>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</si>
  <si>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</si>
  <si>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</si>
  <si>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</si>
  <si>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</si>
  <si>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</si>
  <si>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</si>
  <si>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</si>
  <si>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</si>
  <si>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</si>
  <si>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</si>
  <si>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</si>
  <si>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</si>
  <si>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</si>
  <si>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</si>
  <si>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</si>
  <si>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</si>
  <si>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</si>
  <si>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</si>
  <si>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</si>
  <si>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</si>
  <si>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</si>
  <si>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</si>
  <si>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</si>
  <si>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</si>
  <si>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</si>
  <si>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</si>
  <si>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</si>
  <si>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</si>
  <si>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</si>
  <si>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</si>
  <si>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</si>
  <si>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</si>
  <si>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</si>
  <si>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</si>
  <si>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</si>
  <si>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</si>
  <si>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</si>
  <si>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</si>
  <si>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</si>
  <si>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</si>
  <si>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</si>
  <si>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</si>
  <si>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</si>
  <si>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</si>
  <si>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</si>
  <si>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</si>
  <si>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</si>
  <si>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</si>
  <si>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</si>
  <si>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</si>
  <si>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</si>
  <si>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</si>
  <si>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</si>
  <si>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</si>
  <si>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</si>
  <si>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</si>
  <si>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</si>
  <si>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</si>
  <si>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</si>
  <si>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</si>
  <si>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</si>
  <si>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</si>
  <si>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</si>
  <si>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</si>
  <si>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</si>
  <si>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</si>
  <si>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</si>
  <si>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</si>
  <si>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</si>
  <si>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</si>
  <si>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</si>
  <si>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</si>
  <si>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</si>
  <si>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</si>
  <si>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</si>
  <si>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</si>
  <si>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</si>
  <si>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</si>
  <si>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</si>
  <si>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</si>
  <si>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</si>
  <si>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</si>
  <si>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</si>
  <si>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</si>
  <si>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</si>
  <si>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</si>
  <si>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</si>
  <si>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</si>
  <si>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</si>
  <si>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</si>
  <si>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</si>
  <si>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</si>
  <si>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</si>
  <si>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</si>
  <si>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</si>
  <si>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</si>
  <si>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</si>
  <si>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</si>
  <si>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</si>
  <si>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</si>
  <si>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</si>
  <si>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</si>
  <si>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</si>
  <si>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</si>
  <si>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</si>
  <si>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</si>
  <si>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</si>
  <si>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</si>
  <si>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</si>
  <si>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</si>
  <si>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</si>
  <si>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</si>
  <si>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</si>
  <si>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</si>
  <si>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</si>
  <si>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</si>
  <si>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</si>
  <si>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</si>
  <si>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</si>
  <si>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</si>
  <si>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</si>
  <si>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</si>
  <si>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</si>
  <si>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</si>
  <si>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</si>
  <si>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</si>
  <si>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</si>
  <si>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</si>
  <si>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</si>
  <si>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</si>
  <si>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</si>
  <si>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</si>
  <si>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</si>
  <si>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</si>
  <si>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</si>
  <si>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</si>
  <si>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</si>
  <si>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</si>
  <si>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</si>
  <si>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</si>
  <si>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</si>
  <si>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</si>
  <si>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</si>
  <si>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</si>
  <si>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</si>
  <si>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</si>
  <si>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</si>
  <si>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</si>
  <si>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</si>
  <si>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</si>
  <si>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</si>
  <si>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</si>
  <si>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</si>
  <si>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</si>
  <si>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</si>
  <si>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</si>
  <si>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</si>
  <si>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</si>
  <si>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</si>
  <si>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</si>
  <si>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</si>
  <si>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</si>
  <si>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</si>
  <si>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</si>
  <si>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</si>
  <si>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</si>
  <si>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</si>
  <si>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</si>
  <si>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</si>
  <si>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</si>
  <si>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</si>
  <si>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</si>
  <si>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</si>
  <si>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</si>
  <si>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</si>
  <si>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</si>
  <si>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</si>
  <si>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</si>
  <si>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</si>
  <si>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</si>
  <si>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</si>
  <si>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</si>
  <si>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</si>
  <si>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</si>
  <si>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</si>
  <si>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</si>
  <si>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</si>
  <si>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</si>
  <si>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</si>
  <si>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</si>
  <si>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</si>
  <si>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</si>
  <si>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</si>
  <si>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</si>
  <si>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</si>
  <si>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</si>
  <si>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</si>
  <si>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</si>
  <si>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</si>
  <si>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</si>
  <si>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</si>
  <si>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</si>
  <si>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</si>
  <si>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</si>
  <si>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</si>
  <si>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</si>
  <si>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</si>
  <si>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</si>
  <si>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</si>
  <si>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</si>
  <si>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</si>
  <si>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</si>
  <si>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</si>
  <si>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</si>
  <si>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</si>
  <si>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</si>
  <si>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</si>
  <si>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</si>
  <si>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</si>
  <si>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</si>
  <si>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</si>
  <si>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</si>
  <si>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</si>
  <si>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</si>
  <si>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</si>
  <si>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</si>
  <si>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</si>
  <si>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</si>
  <si>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</si>
  <si>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</si>
  <si>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</si>
  <si>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</si>
  <si>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</si>
  <si>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</si>
  <si>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</si>
  <si>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</si>
  <si>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</si>
  <si>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</si>
  <si>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</si>
  <si>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</si>
  <si>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</si>
  <si>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</si>
  <si>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</si>
  <si>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</si>
  <si>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</si>
  <si>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</si>
  <si>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</si>
  <si>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</si>
  <si>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</si>
  <si>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</si>
  <si>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</si>
  <si>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</si>
  <si>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</si>
  <si>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</si>
  <si>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</si>
  <si>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</si>
  <si>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</si>
  <si>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</si>
  <si>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</si>
  <si>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</si>
  <si>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</si>
  <si>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</si>
  <si>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</si>
  <si>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</si>
  <si>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</si>
  <si>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</si>
  <si>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</si>
  <si>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</si>
  <si>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</si>
  <si>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</si>
  <si>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</si>
  <si>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</si>
  <si>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</si>
  <si>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</si>
  <si>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</si>
  <si>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</si>
  <si>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</si>
  <si>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</si>
  <si>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</si>
  <si>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</si>
  <si>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</si>
  <si>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</si>
  <si>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</si>
  <si>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</si>
  <si>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</si>
  <si>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</si>
  <si>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</si>
  <si>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</si>
  <si>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</si>
  <si>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</si>
  <si>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</si>
  <si>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</si>
  <si>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</si>
  <si>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</si>
  <si>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</si>
  <si>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</si>
  <si>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</si>
  <si>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</si>
  <si>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</si>
  <si>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</si>
  <si>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</si>
  <si>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</si>
  <si>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</si>
  <si>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</si>
  <si>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</si>
  <si>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</si>
  <si>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</si>
  <si>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</si>
  <si>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</si>
  <si>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</si>
  <si>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</si>
  <si>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</si>
  <si>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</si>
  <si>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</si>
  <si>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</si>
  <si>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</si>
  <si>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</si>
  <si>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</si>
  <si>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</si>
  <si>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</si>
  <si>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</si>
  <si>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</si>
  <si>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</si>
  <si>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</si>
  <si>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</si>
  <si>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</si>
  <si>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</si>
  <si>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</si>
  <si>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</si>
  <si>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</si>
  <si>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</si>
  <si>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</si>
  <si>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</si>
  <si>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</si>
  <si>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</si>
  <si>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</si>
  <si>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</si>
  <si>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</si>
  <si>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</si>
  <si>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</si>
  <si>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</si>
  <si>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</si>
  <si>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</si>
  <si>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</si>
  <si>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</si>
  <si>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</si>
  <si>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</si>
  <si>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</si>
  <si>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</si>
  <si>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</si>
  <si>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</si>
  <si>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</si>
  <si>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</si>
  <si>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</si>
  <si>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</si>
  <si>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</si>
  <si>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</si>
  <si>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</si>
  <si>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</si>
  <si>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</si>
  <si>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</si>
  <si>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</si>
  <si>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</si>
  <si>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</si>
  <si>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</si>
  <si>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</si>
  <si>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</si>
  <si>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</si>
  <si>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</si>
  <si>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</si>
  <si>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</si>
  <si>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</si>
  <si>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</si>
  <si>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</si>
  <si>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</si>
  <si>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</si>
  <si>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</si>
  <si>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</si>
  <si>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</si>
  <si>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</si>
  <si>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</si>
  <si>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</si>
  <si>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</si>
  <si>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</si>
  <si>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</si>
  <si>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</si>
  <si>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</si>
  <si>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</si>
  <si>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</si>
  <si>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</si>
  <si>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</si>
  <si>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</si>
  <si>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</si>
  <si>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</si>
  <si>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</si>
  <si>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</si>
  <si>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</si>
  <si>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</si>
  <si>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</si>
  <si>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</si>
  <si>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</si>
  <si>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</si>
  <si>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</si>
  <si>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</si>
  <si>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</si>
  <si>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</si>
  <si>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</si>
  <si>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</si>
  <si>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</si>
  <si>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</si>
  <si>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</si>
  <si>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</si>
  <si>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</si>
  <si>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</si>
  <si>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</si>
  <si>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</si>
  <si>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</si>
  <si>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</si>
  <si>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</si>
  <si>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</si>
  <si>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</si>
  <si>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</si>
  <si>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</si>
  <si>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</si>
  <si>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</si>
  <si>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</si>
  <si>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</si>
  <si>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</si>
  <si>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</si>
  <si>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</si>
  <si>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</si>
  <si>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</si>
  <si>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</si>
  <si>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</si>
  <si>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</si>
  <si>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</si>
  <si>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</si>
  <si>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</si>
  <si>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</si>
  <si>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</si>
  <si>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</si>
  <si>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</si>
  <si>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</si>
  <si>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</si>
  <si>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</si>
  <si>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</si>
  <si>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</si>
  <si>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</si>
  <si>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</si>
  <si>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</si>
  <si>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</si>
  <si>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</si>
  <si>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</si>
  <si>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</si>
  <si>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</si>
  <si>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</si>
  <si>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</si>
  <si>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</si>
  <si>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</si>
  <si>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</si>
  <si>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</si>
  <si>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</si>
  <si>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</si>
  <si>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</si>
  <si>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</si>
  <si>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</si>
  <si>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</si>
  <si>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</si>
  <si>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</si>
  <si>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</si>
  <si>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</si>
  <si>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</si>
  <si>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</si>
  <si>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</si>
  <si>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</si>
  <si>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</si>
  <si>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</si>
  <si>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</si>
  <si>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</si>
  <si>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</si>
  <si>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</si>
  <si>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</si>
  <si>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</si>
  <si>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</si>
  <si>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</si>
  <si>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</si>
  <si>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</si>
  <si>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</si>
  <si>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</si>
  <si>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</si>
  <si>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</si>
  <si>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</si>
  <si>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</si>
  <si>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</si>
  <si>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</si>
  <si>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</si>
  <si>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</si>
  <si>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</si>
  <si>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</si>
  <si>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</si>
  <si>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</si>
  <si>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</si>
  <si>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</si>
  <si>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</si>
  <si>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</si>
  <si>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</si>
  <si>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</si>
  <si>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</si>
  <si>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</si>
  <si>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</si>
  <si>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</si>
  <si>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</si>
  <si>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</si>
  <si>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</si>
  <si>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</si>
  <si>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</si>
  <si>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</si>
  <si>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</si>
  <si>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</si>
  <si>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</si>
  <si>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</si>
  <si>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</si>
  <si>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</si>
  <si>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</si>
  <si>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</si>
  <si>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</si>
  <si>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</si>
  <si>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</si>
  <si>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</si>
  <si>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</si>
  <si>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</si>
  <si>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</si>
  <si>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</si>
  <si>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</si>
  <si>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</si>
  <si>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</si>
  <si>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</si>
  <si>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</si>
  <si>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</si>
  <si>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</si>
  <si>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</si>
  <si>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</si>
  <si>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</si>
  <si>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</si>
  <si>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</si>
  <si>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</si>
  <si>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</si>
  <si>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</si>
  <si>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</si>
  <si>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</si>
  <si>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</si>
  <si>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</si>
  <si>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</si>
  <si>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</si>
  <si>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</si>
  <si>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</si>
  <si>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</si>
  <si>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</si>
  <si>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</si>
  <si>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</si>
  <si>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</si>
  <si>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</si>
  <si>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</si>
  <si>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</si>
  <si>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</si>
  <si>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</si>
  <si>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</si>
  <si>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</si>
  <si>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</si>
  <si>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</si>
  <si>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</si>
  <si>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</si>
  <si>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</si>
  <si>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</si>
  <si>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</si>
  <si>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</si>
  <si>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</si>
  <si>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</si>
  <si>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</si>
  <si>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</si>
  <si>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</si>
  <si>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</si>
  <si>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</si>
  <si>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</si>
  <si>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</si>
  <si>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</si>
  <si>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</si>
  <si>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</si>
  <si>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</si>
  <si>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</si>
  <si>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</si>
  <si>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</si>
  <si>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</si>
  <si>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</si>
  <si>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</si>
  <si>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</si>
  <si>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</si>
  <si>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</si>
  <si>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</si>
  <si>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</si>
  <si>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</si>
  <si>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</si>
  <si>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</si>
  <si>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</si>
  <si>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</si>
  <si>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</si>
  <si>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</si>
  <si>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</si>
  <si>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</si>
  <si>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</si>
  <si>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</si>
  <si>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</si>
  <si>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</si>
  <si>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</si>
  <si>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</si>
  <si>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</si>
  <si>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</si>
  <si>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</si>
  <si>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</si>
  <si>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</si>
  <si>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</si>
  <si>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</si>
  <si>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</si>
  <si>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</si>
  <si>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</si>
  <si>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</si>
  <si>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</si>
  <si>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</si>
  <si>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</si>
  <si>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</si>
  <si>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</si>
  <si>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</si>
  <si>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</si>
  <si>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</si>
  <si>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</si>
  <si>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</si>
  <si>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</si>
  <si>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</si>
  <si>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</si>
  <si>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</si>
  <si>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</si>
  <si>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</si>
  <si>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</si>
  <si>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</si>
  <si>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</si>
  <si>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</si>
  <si>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</si>
  <si>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</si>
  <si>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</si>
  <si>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</si>
  <si>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</si>
  <si>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</si>
  <si>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</si>
  <si>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</si>
  <si>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</si>
  <si>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</si>
  <si>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</si>
  <si>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</si>
  <si>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</si>
  <si>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</si>
  <si>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</si>
  <si>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</si>
  <si>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</si>
  <si>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</si>
  <si>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</si>
  <si>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</si>
  <si>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</si>
  <si>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</si>
  <si>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</si>
  <si>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</si>
  <si>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</si>
  <si>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</si>
  <si>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</si>
  <si>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</si>
  <si>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</si>
  <si>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</si>
  <si>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</si>
  <si>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</si>
  <si>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</si>
  <si>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</si>
  <si>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</si>
  <si>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</si>
  <si>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</si>
  <si>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</si>
  <si>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</si>
  <si>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</si>
  <si>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</si>
  <si>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</si>
  <si>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</si>
  <si>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</si>
  <si>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</si>
  <si>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</si>
  <si>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</si>
  <si>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</si>
  <si>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</si>
  <si>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</si>
  <si>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</si>
  <si>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</si>
  <si>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</si>
  <si>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</si>
  <si>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</si>
  <si>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</si>
  <si>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</si>
  <si>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</si>
  <si>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</si>
  <si>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</si>
  <si>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</si>
  <si>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</si>
  <si>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</si>
  <si>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</si>
  <si>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</si>
  <si>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</si>
  <si>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</si>
  <si>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</si>
  <si>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</si>
  <si>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</si>
  <si>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</si>
  <si>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</si>
  <si>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</si>
  <si>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</si>
  <si>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</si>
  <si>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</si>
  <si>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</si>
  <si>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</si>
  <si>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</si>
  <si>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</si>
  <si>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</si>
  <si>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</si>
  <si>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</si>
  <si>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</si>
  <si>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</si>
  <si>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</si>
  <si>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</si>
  <si>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</si>
  <si>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</si>
  <si>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</si>
  <si>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</si>
  <si>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</si>
  <si>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</si>
  <si>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</si>
  <si>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</si>
  <si>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</si>
  <si>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</si>
  <si>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</si>
  <si>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</si>
  <si>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</si>
  <si>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</si>
  <si>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</si>
  <si>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</si>
  <si>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</si>
  <si>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</si>
  <si>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</si>
  <si>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</si>
  <si>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</si>
  <si>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</si>
  <si>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</si>
  <si>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</si>
  <si>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</si>
  <si>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</si>
  <si>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</si>
  <si>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</si>
  <si>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</si>
  <si>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</si>
  <si>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</si>
  <si>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</si>
  <si>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</si>
  <si>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</si>
  <si>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</si>
  <si>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</si>
  <si>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</si>
  <si>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</si>
  <si>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</si>
  <si>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</si>
  <si>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</si>
  <si>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</si>
  <si>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</si>
  <si>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</si>
  <si>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</si>
  <si>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</si>
  <si>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</si>
  <si>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</si>
  <si>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</si>
  <si>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</si>
  <si>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</si>
  <si>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</si>
  <si>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</si>
  <si>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</si>
  <si>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</si>
  <si>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</si>
  <si>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</si>
  <si>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</si>
  <si>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</si>
  <si>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</si>
  <si>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</si>
  <si>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</si>
  <si>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</si>
  <si>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</si>
  <si>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</si>
  <si>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</si>
  <si>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</si>
  <si>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</si>
  <si>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</si>
  <si>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</si>
  <si>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</si>
  <si>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</si>
  <si>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</si>
  <si>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</si>
  <si>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</si>
  <si>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</si>
  <si>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</si>
  <si>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</si>
  <si>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</si>
  <si>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</si>
  <si>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</si>
  <si>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</si>
  <si>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</si>
  <si>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</si>
  <si>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</si>
  <si>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</si>
  <si>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</si>
  <si>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</si>
  <si>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</si>
  <si>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</si>
  <si>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</si>
  <si>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</si>
  <si>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</si>
  <si>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</si>
  <si>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</si>
  <si>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</si>
  <si>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</si>
  <si>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</si>
  <si>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</si>
  <si>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</si>
  <si>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</si>
  <si>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</si>
  <si>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</si>
  <si>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</si>
  <si>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</si>
  <si>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</si>
  <si>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</si>
  <si>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</si>
  <si>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</si>
  <si>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</si>
  <si>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</si>
  <si>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</si>
  <si>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</si>
  <si>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</si>
  <si>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</si>
  <si>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</si>
  <si>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</si>
  <si>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</si>
  <si>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</si>
  <si>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</si>
  <si>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</si>
  <si>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</si>
  <si>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</si>
  <si>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</si>
  <si>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</si>
  <si>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</si>
  <si>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</si>
  <si>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</si>
  <si>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</si>
  <si>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</si>
  <si>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</si>
  <si>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</si>
  <si>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</si>
  <si>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</si>
  <si>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</si>
  <si>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</si>
  <si>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</si>
  <si>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</si>
  <si>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</si>
  <si>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</si>
  <si>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</si>
  <si>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</si>
  <si>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</si>
  <si>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</si>
  <si>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</si>
  <si>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</si>
  <si>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</si>
  <si>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</si>
  <si>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</si>
  <si>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</si>
  <si>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</si>
  <si>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</si>
  <si>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</si>
  <si>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</si>
  <si>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</si>
  <si>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</si>
  <si>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</si>
  <si>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</si>
  <si>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</si>
  <si>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</si>
  <si>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</si>
  <si>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</si>
  <si>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</si>
  <si>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</si>
  <si>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</si>
  <si>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</si>
  <si>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</si>
  <si>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</si>
  <si>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</si>
  <si>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</si>
  <si>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</si>
  <si>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</si>
  <si>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</si>
  <si>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</si>
  <si>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</si>
  <si>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</si>
  <si>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</si>
  <si>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</si>
  <si>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</si>
  <si>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</si>
  <si>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</si>
  <si>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</si>
  <si>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</si>
  <si>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</si>
  <si>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</si>
  <si>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</si>
  <si>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</si>
  <si>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</si>
  <si>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</si>
  <si>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</si>
  <si>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</si>
  <si>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</si>
  <si>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</si>
  <si>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</si>
  <si>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</si>
  <si>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</si>
  <si>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</si>
  <si>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</si>
  <si>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</si>
  <si>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</si>
  <si>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</si>
  <si>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</si>
  <si>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</si>
  <si>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</si>
  <si>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</si>
  <si>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</si>
  <si>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</si>
  <si>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</si>
  <si>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</si>
  <si>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</si>
  <si>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</si>
  <si>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</si>
  <si>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</si>
  <si>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</si>
  <si>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</si>
  <si>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</si>
  <si>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</si>
  <si>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</si>
  <si>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</si>
  <si>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</si>
  <si>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</si>
  <si>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</si>
  <si>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</si>
  <si>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</si>
  <si>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</si>
  <si>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</si>
  <si>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</si>
  <si>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</si>
  <si>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</si>
  <si>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</si>
  <si>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</si>
  <si>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</si>
  <si>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</si>
  <si>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</si>
  <si>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</si>
  <si>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</si>
  <si>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</si>
  <si>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</si>
  <si>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</si>
  <si>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</si>
  <si>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</si>
  <si>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</si>
  <si>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</si>
  <si>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</si>
  <si>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</si>
  <si>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</si>
  <si>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</si>
  <si>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</si>
  <si>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</si>
  <si>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</si>
  <si>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</si>
  <si>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</si>
  <si>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</si>
  <si>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</si>
  <si>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</si>
  <si>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</si>
  <si>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</si>
  <si>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</si>
  <si>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</si>
  <si>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</si>
  <si>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</si>
  <si>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</si>
  <si>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</si>
  <si>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</si>
  <si>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</si>
  <si>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</si>
  <si>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</si>
  <si>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</si>
  <si>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</si>
  <si>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</si>
  <si>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</si>
  <si>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</si>
  <si>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</si>
  <si>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</si>
  <si>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</si>
  <si>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</si>
  <si>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</si>
  <si>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</si>
  <si>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</si>
  <si>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</si>
  <si>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</si>
  <si>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</si>
  <si>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</si>
  <si>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</si>
  <si>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</si>
  <si>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</si>
  <si>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</si>
  <si>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</si>
  <si>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</si>
  <si>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</si>
  <si>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</si>
  <si>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</si>
  <si>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</si>
  <si>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</si>
  <si>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</si>
  <si>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</si>
  <si>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</si>
  <si>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</si>
  <si>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</si>
  <si>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</si>
  <si>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</si>
  <si>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</si>
  <si>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</si>
  <si>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</si>
  <si>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</si>
  <si>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</si>
  <si>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</si>
  <si>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</si>
  <si>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</si>
  <si>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</si>
  <si>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</si>
  <si>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</si>
  <si>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</si>
  <si>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</si>
  <si>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</si>
  <si>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</si>
  <si>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</si>
  <si>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</si>
  <si>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</si>
  <si>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</si>
  <si>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</si>
  <si>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</si>
  <si>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</si>
  <si>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</si>
  <si>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</si>
  <si>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</si>
  <si>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</si>
  <si>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</si>
  <si>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</si>
  <si>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</si>
  <si>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</si>
  <si>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</si>
  <si>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</si>
  <si>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</si>
  <si>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</si>
  <si>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</si>
  <si>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</si>
  <si>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</si>
  <si>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</si>
  <si>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</si>
  <si>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</si>
  <si>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</si>
  <si>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</si>
  <si>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</si>
  <si>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</si>
  <si>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</si>
  <si>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</si>
  <si>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</si>
  <si>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</si>
  <si>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</si>
  <si>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</si>
  <si>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</si>
  <si>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</si>
  <si>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</si>
  <si>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</si>
  <si>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</si>
  <si>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</si>
  <si>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</si>
  <si>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</si>
  <si>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</si>
  <si>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</si>
  <si>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</si>
  <si>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</si>
  <si>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</si>
  <si>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</si>
  <si>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</si>
  <si>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</si>
  <si>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</si>
  <si>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</si>
  <si>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</si>
  <si>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</si>
  <si>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</si>
  <si>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</si>
  <si>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</si>
  <si>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</si>
  <si>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</si>
  <si>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</si>
  <si>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</si>
  <si>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</si>
  <si>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</si>
  <si>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</si>
  <si>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</si>
  <si>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</si>
  <si>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</si>
  <si>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</si>
  <si>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</si>
  <si>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</si>
  <si>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</si>
  <si>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</si>
  <si>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</si>
  <si>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</si>
  <si>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</si>
  <si>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</si>
  <si>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</si>
  <si>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</si>
  <si>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</si>
  <si>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</si>
  <si>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</si>
  <si>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</si>
  <si>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</si>
  <si>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</si>
  <si>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</si>
  <si>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</si>
  <si>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</si>
  <si>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</si>
  <si>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</si>
  <si>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</si>
  <si>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</si>
  <si>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</si>
  <si>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</si>
  <si>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</si>
  <si>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</si>
  <si>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</si>
  <si>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</si>
  <si>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</si>
  <si>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</si>
  <si>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</si>
  <si>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</si>
  <si>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</si>
  <si>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</si>
  <si>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</si>
  <si>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</si>
  <si>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</si>
  <si>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</si>
  <si>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</si>
  <si>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</si>
  <si>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</si>
  <si>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</si>
  <si>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</si>
  <si>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</si>
  <si>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</si>
  <si>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</si>
  <si>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</si>
  <si>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</si>
  <si>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</si>
  <si>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</si>
  <si>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</si>
  <si>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</si>
  <si>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</si>
  <si>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</si>
  <si>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</si>
  <si>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</si>
  <si>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</si>
  <si>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</si>
  <si>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</si>
  <si>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</si>
  <si>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</si>
  <si>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</si>
  <si>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</si>
  <si>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</si>
  <si>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</si>
  <si>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</si>
  <si>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</si>
  <si>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</si>
  <si>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</si>
  <si>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</si>
  <si>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</si>
  <si>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</si>
  <si>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</si>
  <si>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</si>
  <si>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</si>
  <si>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</si>
  <si>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</si>
  <si>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</si>
  <si>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</si>
  <si>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</si>
  <si>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</si>
  <si>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</si>
  <si>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</si>
  <si>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</si>
  <si>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</si>
  <si>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</si>
  <si>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</si>
  <si>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</si>
  <si>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</si>
  <si>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</si>
  <si>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</si>
  <si>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</si>
  <si>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</si>
  <si>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</si>
  <si>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</si>
  <si>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</si>
  <si>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</si>
  <si>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</si>
  <si>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</si>
  <si>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</si>
  <si>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</si>
  <si>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</si>
  <si>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</si>
  <si>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</si>
  <si>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</si>
  <si>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</si>
  <si>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</si>
  <si>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</si>
  <si>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</si>
  <si>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</si>
  <si>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</si>
  <si>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</si>
  <si>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</si>
  <si>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</si>
  <si>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</si>
  <si>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</si>
  <si>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</si>
  <si>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</si>
  <si>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</si>
  <si>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</si>
  <si>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</si>
  <si>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</si>
  <si>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</si>
  <si>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</si>
  <si>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</si>
  <si>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</si>
  <si>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</si>
  <si>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</si>
  <si>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</si>
  <si>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</si>
  <si>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</si>
  <si>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</si>
  <si>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</si>
  <si>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</si>
  <si>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</si>
  <si>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</si>
  <si>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</si>
  <si>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</si>
  <si>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</si>
  <si>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</si>
  <si>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</si>
  <si>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</si>
  <si>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</si>
  <si>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</si>
  <si>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</si>
  <si>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</si>
  <si>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</si>
  <si>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</si>
  <si>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</si>
  <si>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</si>
  <si>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</si>
  <si>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</si>
  <si>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</si>
  <si>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</si>
  <si>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</si>
  <si>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</si>
  <si>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</si>
  <si>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</si>
  <si>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</si>
  <si>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</si>
  <si>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</si>
  <si>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</si>
  <si>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</si>
  <si>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</si>
  <si>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</si>
  <si>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</si>
  <si>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</si>
  <si>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</si>
  <si>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</si>
  <si>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</si>
  <si>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</si>
  <si>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</si>
  <si>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</si>
  <si>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</si>
  <si>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</si>
  <si>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</si>
  <si>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</si>
  <si>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</si>
  <si>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</si>
  <si>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</si>
  <si>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</si>
  <si>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</si>
  <si>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</si>
  <si>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</si>
  <si>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</si>
  <si>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</si>
  <si>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</si>
  <si>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</si>
  <si>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</si>
  <si>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</si>
  <si>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</si>
  <si>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</si>
  <si>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</si>
  <si>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</si>
  <si>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</si>
  <si>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</si>
  <si>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</si>
  <si>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</si>
  <si>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</si>
  <si>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</si>
  <si>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</si>
  <si>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</si>
  <si>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</si>
  <si>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</si>
  <si>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</si>
  <si>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</si>
  <si>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</si>
  <si>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</si>
  <si>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</si>
  <si>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</si>
  <si>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</si>
  <si>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</si>
  <si>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</si>
  <si>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</si>
  <si>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</si>
  <si>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</si>
  <si>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</si>
  <si>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</si>
  <si>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</si>
  <si>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</si>
  <si>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</si>
  <si>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</si>
  <si>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</si>
  <si>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</si>
  <si>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</si>
  <si>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</si>
  <si>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</si>
  <si>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</si>
  <si>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</si>
  <si>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</si>
  <si>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</si>
  <si>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</si>
  <si>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</si>
  <si>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</si>
  <si>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</si>
  <si>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</si>
  <si>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</si>
  <si>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</si>
  <si>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</si>
  <si>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</si>
  <si>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</si>
  <si>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</si>
  <si>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</si>
  <si>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</si>
  <si>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</si>
  <si>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</si>
  <si>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</si>
  <si>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</si>
  <si>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</si>
  <si>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</si>
  <si>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</si>
  <si>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</si>
  <si>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</si>
  <si>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</si>
  <si>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</si>
  <si>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</si>
  <si>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</si>
  <si>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</si>
  <si>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</si>
  <si>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</si>
  <si>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</si>
  <si>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</si>
  <si>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</si>
  <si>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</si>
  <si>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</si>
  <si>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</si>
  <si>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</si>
  <si>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</si>
  <si>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</si>
  <si>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</si>
  <si>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</si>
  <si>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</si>
  <si>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</si>
  <si>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</si>
  <si>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</si>
  <si>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</si>
  <si>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</si>
  <si>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</si>
  <si>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</si>
  <si>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</si>
  <si>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</si>
  <si>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</si>
  <si>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</si>
  <si>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</si>
  <si>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</si>
  <si>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</si>
  <si>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</si>
  <si>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</si>
  <si>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</si>
  <si>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</si>
  <si>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</si>
  <si>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</si>
  <si>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</si>
  <si>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</si>
  <si>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</si>
  <si>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</si>
  <si>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</si>
  <si>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</si>
  <si>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</si>
  <si>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</si>
  <si>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</si>
  <si>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</si>
  <si>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</si>
  <si>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</si>
  <si>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</si>
  <si>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</si>
  <si>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</si>
  <si>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</si>
  <si>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</si>
  <si>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</si>
  <si>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</si>
  <si>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</si>
  <si>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</si>
  <si>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</si>
  <si>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</si>
  <si>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</si>
  <si>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</si>
  <si>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</si>
  <si>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</si>
  <si>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</si>
  <si>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</si>
  <si>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</si>
  <si>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</si>
  <si>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</si>
  <si>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</si>
  <si>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</si>
  <si>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</si>
  <si>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</si>
  <si>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</si>
  <si>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</si>
  <si>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</si>
  <si>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</si>
  <si>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</si>
  <si>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</si>
  <si>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</si>
  <si>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</si>
  <si>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</si>
  <si>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</si>
  <si>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</si>
  <si>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</si>
  <si>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</si>
  <si>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</si>
  <si>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</si>
  <si>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</si>
  <si>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</si>
  <si>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</si>
  <si>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</si>
  <si>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</si>
  <si>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</si>
  <si>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</si>
  <si>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</si>
  <si>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</si>
  <si>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</si>
  <si>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</si>
  <si>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</si>
  <si>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</si>
  <si>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</si>
  <si>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</si>
  <si>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</si>
  <si>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</si>
  <si>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</si>
  <si>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</si>
  <si>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</si>
  <si>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</si>
  <si>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</si>
  <si>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</si>
  <si>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</si>
  <si>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</si>
  <si>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</si>
  <si>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</si>
  <si>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</si>
  <si>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</si>
  <si>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</si>
  <si>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</si>
  <si>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</si>
  <si>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</si>
  <si>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</si>
  <si>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</si>
  <si>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</si>
  <si>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</si>
  <si>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</si>
  <si>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</si>
  <si>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</si>
  <si>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</si>
  <si>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</si>
  <si>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</si>
  <si>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</si>
  <si>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</si>
  <si>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</si>
  <si>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</si>
  <si>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</si>
  <si>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</si>
  <si>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</si>
  <si>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</si>
  <si>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</si>
  <si>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</si>
  <si>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</si>
  <si>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</si>
  <si>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</si>
  <si>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</si>
  <si>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</si>
  <si>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</si>
  <si>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</si>
  <si>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</si>
  <si>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</si>
  <si>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</si>
  <si>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</si>
  <si>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</si>
  <si>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</si>
  <si>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</si>
  <si>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</si>
  <si>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</si>
  <si>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</si>
  <si>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</si>
  <si>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</si>
  <si>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</si>
  <si>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</si>
  <si>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</si>
  <si>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</si>
  <si>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</si>
  <si>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</si>
  <si>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</si>
  <si>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</si>
  <si>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</si>
  <si>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</si>
  <si>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</si>
  <si>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</si>
  <si>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</si>
  <si>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</si>
  <si>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</si>
  <si>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</si>
  <si>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</si>
  <si>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</si>
  <si>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</si>
  <si>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</si>
  <si>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</si>
  <si>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</si>
  <si>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</si>
  <si>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</si>
  <si>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</si>
  <si>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</si>
  <si>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</si>
  <si>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</si>
  <si>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</si>
  <si>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</si>
  <si>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</si>
  <si>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</si>
  <si>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</si>
  <si>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</si>
  <si>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</si>
  <si>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</si>
  <si>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</si>
  <si>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</si>
  <si>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</si>
  <si>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</si>
  <si>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</si>
  <si>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</si>
  <si>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</si>
  <si>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</si>
  <si>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</si>
  <si>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</si>
  <si>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</si>
  <si>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</si>
  <si>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</si>
  <si>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</si>
  <si>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</si>
  <si>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</si>
  <si>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</si>
  <si>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</si>
  <si>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</si>
  <si>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</si>
  <si>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</si>
  <si>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</si>
  <si>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</si>
  <si>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</si>
  <si>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</si>
  <si>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</si>
  <si>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</si>
  <si>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</si>
  <si>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</si>
  <si>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</si>
  <si>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</si>
  <si>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</si>
  <si>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</si>
  <si>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</si>
  <si>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</si>
  <si>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</si>
  <si>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</si>
  <si>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</si>
  <si>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</si>
  <si>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</si>
  <si>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</si>
  <si>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</si>
  <si>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</si>
  <si>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</si>
  <si>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</si>
  <si>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</si>
  <si>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</si>
  <si>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</si>
  <si>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</si>
  <si>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</si>
  <si>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</si>
  <si>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</si>
  <si>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</si>
  <si>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</si>
  <si>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</si>
  <si>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</si>
  <si>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</si>
  <si>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</si>
  <si>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</si>
  <si>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</si>
  <si>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</si>
  <si>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</si>
  <si>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</si>
  <si>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</si>
  <si>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</si>
  <si>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</si>
  <si>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</si>
  <si>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</si>
  <si>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</si>
  <si>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</si>
  <si>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</si>
  <si>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</si>
  <si>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</si>
  <si>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</si>
  <si>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</si>
  <si>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</si>
  <si>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</si>
  <si>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</si>
  <si>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</si>
  <si>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</si>
  <si>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</si>
  <si>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</si>
  <si>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</si>
  <si>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</si>
  <si>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</si>
  <si>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</si>
  <si>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</si>
  <si>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</si>
  <si>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</si>
  <si>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</si>
  <si>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</si>
  <si>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</si>
  <si>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</si>
  <si>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</si>
  <si>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</si>
  <si>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</si>
  <si>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</si>
  <si>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</si>
  <si>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</si>
  <si>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</si>
  <si>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</si>
  <si>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</si>
  <si>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</si>
  <si>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</si>
  <si>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</si>
  <si>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</si>
  <si>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</si>
  <si>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</si>
  <si>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</si>
  <si>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</si>
  <si>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</si>
  <si>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</si>
  <si>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</si>
  <si>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</si>
  <si>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</si>
  <si>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</si>
  <si>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</si>
  <si>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</si>
  <si>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</si>
  <si>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</si>
  <si>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</si>
  <si>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</si>
  <si>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</si>
  <si>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</si>
  <si>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</si>
  <si>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</si>
  <si>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</si>
  <si>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</si>
  <si>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</si>
  <si>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</si>
  <si>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</si>
  <si>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</si>
  <si>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</si>
  <si>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</si>
  <si>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</si>
  <si>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</si>
  <si>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</si>
  <si>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</si>
  <si>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</si>
  <si>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</si>
  <si>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</si>
  <si>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</si>
  <si>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</si>
  <si>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</si>
  <si>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</si>
  <si>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</si>
  <si>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</si>
  <si>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</si>
  <si>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</si>
  <si>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</si>
  <si>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</si>
  <si>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</si>
  <si>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</si>
  <si>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</si>
  <si>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</si>
  <si>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</si>
  <si>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</si>
  <si>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</si>
  <si>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</si>
  <si>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</si>
  <si>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</si>
  <si>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</si>
  <si>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</si>
  <si>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</si>
  <si>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</si>
  <si>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</si>
  <si>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</si>
  <si>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</si>
  <si>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</si>
  <si>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</si>
  <si>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</si>
  <si>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</si>
  <si>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</si>
  <si>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</si>
  <si>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</si>
  <si>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</si>
  <si>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</si>
  <si>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</si>
  <si>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</si>
  <si>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</si>
  <si>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</si>
  <si>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</si>
  <si>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</si>
  <si>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</si>
  <si>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</si>
  <si>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</si>
  <si>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</si>
  <si>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</si>
  <si>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</si>
  <si>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</si>
  <si>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</si>
  <si>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</si>
  <si>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</si>
  <si>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</si>
  <si>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</si>
  <si>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</si>
  <si>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</si>
  <si>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</si>
  <si>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</si>
  <si>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</si>
  <si>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</si>
  <si>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</si>
  <si>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</si>
  <si>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</si>
  <si>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</si>
  <si>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</si>
  <si>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</si>
  <si>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</si>
  <si>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</si>
  <si>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</si>
  <si>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</si>
  <si>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</si>
  <si>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</si>
  <si>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</si>
  <si>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</si>
  <si>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</si>
  <si>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</si>
  <si>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</si>
  <si>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</si>
  <si>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</si>
  <si>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</si>
  <si>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</si>
  <si>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</si>
  <si>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</si>
  <si>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</si>
  <si>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</si>
  <si>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</si>
  <si>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</si>
  <si>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</si>
  <si>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</si>
  <si>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</si>
  <si>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</si>
  <si>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</si>
  <si>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</si>
  <si>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</si>
  <si>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</si>
  <si>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</si>
  <si>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</si>
  <si>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</si>
  <si>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</si>
  <si>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</si>
  <si>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</si>
  <si>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</si>
  <si>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</si>
  <si>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</si>
  <si>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</si>
  <si>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</si>
  <si>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</si>
  <si>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</si>
  <si>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</si>
  <si>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</si>
  <si>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</si>
  <si>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</si>
  <si>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</si>
  <si>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</si>
  <si>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</si>
  <si>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</si>
  <si>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</si>
  <si>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</si>
  <si>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</si>
  <si>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</si>
  <si>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</si>
  <si>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</si>
  <si>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</si>
  <si>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</si>
  <si>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</si>
  <si>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</si>
  <si>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</si>
  <si>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</si>
  <si>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</si>
  <si>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</si>
  <si>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</si>
  <si>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</si>
  <si>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</si>
  <si>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</si>
  <si>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</si>
  <si>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</si>
  <si>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</si>
  <si>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</si>
  <si>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</si>
  <si>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</si>
  <si>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</si>
  <si>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</si>
  <si>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</si>
  <si>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</si>
  <si>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</si>
  <si>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</si>
  <si>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</si>
  <si>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</si>
  <si>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</si>
  <si>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</si>
  <si>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</si>
  <si>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</si>
  <si>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</si>
  <si>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</si>
  <si>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</si>
  <si>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</si>
  <si>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</si>
  <si>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</si>
  <si>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</si>
  <si>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</si>
  <si>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</si>
  <si>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</si>
  <si>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</si>
  <si>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</si>
  <si>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</si>
  <si>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</si>
  <si>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</si>
  <si>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</si>
  <si>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</si>
  <si>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</si>
  <si>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</si>
  <si>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</si>
  <si>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</si>
  <si>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</si>
  <si>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</si>
  <si>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</si>
  <si>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</si>
  <si>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</si>
  <si>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</si>
  <si>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</si>
  <si>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</si>
  <si>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</si>
  <si>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</si>
  <si>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</si>
  <si>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</si>
  <si>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</si>
  <si>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</si>
  <si>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</si>
  <si>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</si>
  <si>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</si>
  <si>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</si>
  <si>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</si>
  <si>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</si>
  <si>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</si>
  <si>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</si>
  <si>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</si>
  <si>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</si>
  <si>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</si>
  <si>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</si>
  <si>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</si>
  <si>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</si>
  <si>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</si>
  <si>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</si>
  <si>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</si>
  <si>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</si>
  <si>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</si>
  <si>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</si>
  <si>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</si>
  <si>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</si>
  <si>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</si>
  <si>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</si>
  <si>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</si>
  <si>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</si>
  <si>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</si>
  <si>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</si>
  <si>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</si>
  <si>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</si>
  <si>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</si>
  <si>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</si>
  <si>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</si>
  <si>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</si>
  <si>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</si>
  <si>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</si>
  <si>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</si>
  <si>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</si>
  <si>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</si>
  <si>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</si>
  <si>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</si>
  <si>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</si>
  <si>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</si>
  <si>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</si>
  <si>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</si>
  <si>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</si>
  <si>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</si>
  <si>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</si>
  <si>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</si>
  <si>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</si>
  <si>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</si>
  <si>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</si>
  <si>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</si>
  <si>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</si>
  <si>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</si>
  <si>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</si>
  <si>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</si>
  <si>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</si>
  <si>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</si>
  <si>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</si>
  <si>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</si>
  <si>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</si>
  <si>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</si>
  <si>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</si>
  <si>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</si>
  <si>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</si>
  <si>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</si>
  <si>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</si>
  <si>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</si>
  <si>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</si>
  <si>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</si>
  <si>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</si>
  <si>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</si>
  <si>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</si>
  <si>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</si>
  <si>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</si>
  <si>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</si>
  <si>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</si>
  <si>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</si>
  <si>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</si>
  <si>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</si>
  <si>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</si>
  <si>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</si>
  <si>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</si>
  <si>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</si>
  <si>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</si>
  <si>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</si>
  <si>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</si>
  <si>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</si>
  <si>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</si>
  <si>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</si>
  <si>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</si>
  <si>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</si>
  <si>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</si>
  <si>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</si>
  <si>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</si>
  <si>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</si>
  <si>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</si>
  <si>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</si>
  <si>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</si>
  <si>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</si>
  <si>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</si>
  <si>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</si>
  <si>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</si>
  <si>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</si>
  <si>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</si>
  <si>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</si>
  <si>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</si>
  <si>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</si>
  <si>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</si>
  <si>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</si>
  <si>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</si>
  <si>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</si>
  <si>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</si>
  <si>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</si>
  <si>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</si>
  <si>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</si>
  <si>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</si>
  <si>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</si>
  <si>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</si>
  <si>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</si>
  <si>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</si>
  <si>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</si>
  <si>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</si>
  <si>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</si>
  <si>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</si>
  <si>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</si>
  <si>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</si>
  <si>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</si>
  <si>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</si>
  <si>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</si>
  <si>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</si>
  <si>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</si>
  <si>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</si>
  <si>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</si>
  <si>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</si>
  <si>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</si>
  <si>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</si>
  <si>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</si>
  <si>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</si>
  <si>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</si>
  <si>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</si>
  <si>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</si>
  <si>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</si>
  <si>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</si>
  <si>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</si>
  <si>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</si>
  <si>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</si>
  <si>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</si>
  <si>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</si>
  <si>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</si>
  <si>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</si>
  <si>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</si>
  <si>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</si>
  <si>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</si>
  <si>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</si>
  <si>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</si>
  <si>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</si>
  <si>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</si>
  <si>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</si>
  <si>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</si>
  <si>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</si>
  <si>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</si>
  <si>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</si>
  <si>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</si>
  <si>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</si>
  <si>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</si>
  <si>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</si>
  <si>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</si>
  <si>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</si>
  <si>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</si>
  <si>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</si>
  <si>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</si>
  <si>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</si>
  <si>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</si>
  <si>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</si>
  <si>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</si>
  <si>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</si>
  <si>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</si>
  <si>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</si>
  <si>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</si>
  <si>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</si>
  <si>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</si>
  <si>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</si>
  <si>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</si>
  <si>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</si>
  <si>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</si>
  <si>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</si>
  <si>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</si>
  <si>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</si>
  <si>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</si>
  <si>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</si>
  <si>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</si>
  <si>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</si>
  <si>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</si>
  <si>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</si>
  <si>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</si>
  <si>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</si>
  <si>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</si>
  <si>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</si>
  <si>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</si>
  <si>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</si>
  <si>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</si>
  <si>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</si>
  <si>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</si>
  <si>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</si>
  <si>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</si>
  <si>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</si>
  <si>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</si>
  <si>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</si>
  <si>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</si>
  <si>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</si>
  <si>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</si>
  <si>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</si>
  <si>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</si>
  <si>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</si>
  <si>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</si>
  <si>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</si>
  <si>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</si>
  <si>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</si>
  <si>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</si>
  <si>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</si>
  <si>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</si>
  <si>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</si>
  <si>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</si>
  <si>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</si>
  <si>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</si>
  <si>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</si>
  <si>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</si>
  <si>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</si>
  <si>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</si>
  <si>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</si>
  <si>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</si>
  <si>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</si>
  <si>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</si>
  <si>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</si>
  <si>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</si>
  <si>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</si>
  <si>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</si>
  <si>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</si>
  <si>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</si>
  <si>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</si>
  <si>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</si>
  <si>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</si>
  <si>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</si>
  <si>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</si>
  <si>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</si>
  <si>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</si>
  <si>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</si>
  <si>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</si>
  <si>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</si>
  <si>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</si>
  <si>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</si>
  <si>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</si>
  <si>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</si>
  <si>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</si>
  <si>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</si>
  <si>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</si>
  <si>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</si>
  <si>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</si>
  <si>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</si>
  <si>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</si>
  <si>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</si>
  <si>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</si>
  <si>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</si>
  <si>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</si>
  <si>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</si>
  <si>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</si>
  <si>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</si>
  <si>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</si>
  <si>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</si>
  <si>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</si>
  <si>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</si>
  <si>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</si>
  <si>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</si>
  <si>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</si>
  <si>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</si>
  <si>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</si>
  <si>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</si>
  <si>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</si>
  <si>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</si>
  <si>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</si>
  <si>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</si>
  <si>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</si>
  <si>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</si>
  <si>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</si>
  <si>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</si>
  <si>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</si>
  <si>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</si>
  <si>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</si>
  <si>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</si>
  <si>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</si>
  <si>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</si>
  <si>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</si>
  <si>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</si>
  <si>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</si>
  <si>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</si>
  <si>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</si>
  <si>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</si>
  <si>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</si>
  <si>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</si>
  <si>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</si>
  <si>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</si>
  <si>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</si>
  <si>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</si>
  <si>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</si>
  <si>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</si>
  <si>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</si>
  <si>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</si>
  <si>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</si>
  <si>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</si>
  <si>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</si>
  <si>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</si>
  <si>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</si>
  <si>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</si>
  <si>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</si>
  <si>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</si>
  <si>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</si>
  <si>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</si>
  <si>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</si>
  <si>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</si>
  <si>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</si>
  <si>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</si>
  <si>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</si>
  <si>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</si>
  <si>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</si>
  <si>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</si>
  <si>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</si>
  <si>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</si>
  <si>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</si>
  <si>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</si>
  <si>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</si>
  <si>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</si>
  <si>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</si>
  <si>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</si>
  <si>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</si>
  <si>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</si>
  <si>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</si>
  <si>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</si>
  <si>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</si>
  <si>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</si>
  <si>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</si>
  <si>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</si>
  <si>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</si>
  <si>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</si>
  <si>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</si>
  <si>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</si>
  <si>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</si>
  <si>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</si>
  <si>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</si>
  <si>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</si>
  <si>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</si>
  <si>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</si>
  <si>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</si>
  <si>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</si>
  <si>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</si>
  <si>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</si>
  <si>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</si>
  <si>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</si>
  <si>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</si>
  <si>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</si>
  <si>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</si>
  <si>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</si>
  <si>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</si>
  <si>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</si>
  <si>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</si>
  <si>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</si>
  <si>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</si>
  <si>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</si>
  <si>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</si>
  <si>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</si>
  <si>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</si>
  <si>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</si>
  <si>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</si>
  <si>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</si>
  <si>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</si>
  <si>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</si>
  <si>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</si>
  <si>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</si>
  <si>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</si>
  <si>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</si>
  <si>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</si>
  <si>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</si>
  <si>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</si>
  <si>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</si>
  <si>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</si>
  <si>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</si>
  <si>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</si>
  <si>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</si>
  <si>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</si>
  <si>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</si>
  <si>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</si>
  <si>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</si>
  <si>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</si>
  <si>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</si>
  <si>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</si>
  <si>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</si>
  <si>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</si>
  <si>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</si>
  <si>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</si>
  <si>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</si>
  <si>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</si>
  <si>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</si>
  <si>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</si>
  <si>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</si>
  <si>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</si>
  <si>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</si>
  <si>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</si>
  <si>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</si>
  <si>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</si>
  <si>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</si>
  <si>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</si>
  <si>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</si>
  <si>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</si>
  <si>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</si>
  <si>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</si>
  <si>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</si>
  <si>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</si>
  <si>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</si>
  <si>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</si>
  <si>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</si>
  <si>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</si>
  <si>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</si>
  <si>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</si>
  <si>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</si>
  <si>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</si>
  <si>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</si>
  <si>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</si>
  <si>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</si>
  <si>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</si>
  <si>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</si>
  <si>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</si>
  <si>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</si>
  <si>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</si>
  <si>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</si>
  <si>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</si>
  <si>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</si>
  <si>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</si>
  <si>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</si>
  <si>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</si>
  <si>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</si>
  <si>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</si>
  <si>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</si>
  <si>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</si>
  <si>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</si>
  <si>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</si>
  <si>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</si>
  <si>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</si>
  <si>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</si>
  <si>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</si>
  <si>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</si>
  <si>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</si>
  <si>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</si>
  <si>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</si>
  <si>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</si>
  <si>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</si>
  <si>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</si>
  <si>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</si>
  <si>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</si>
  <si>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</si>
  <si>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</si>
  <si>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</si>
  <si>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</si>
  <si>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</si>
  <si>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</si>
  <si>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</si>
  <si>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</si>
  <si>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</si>
  <si>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</si>
  <si>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</si>
  <si>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</si>
  <si>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</si>
  <si>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</si>
  <si>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</si>
  <si>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</si>
  <si>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</si>
  <si>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</si>
  <si>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</si>
  <si>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</si>
  <si>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</si>
  <si>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</si>
  <si>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</si>
  <si>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</si>
  <si>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</si>
  <si>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</si>
  <si>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</si>
  <si>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</si>
  <si>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</si>
  <si>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</si>
  <si>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</si>
  <si>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</si>
  <si>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</si>
  <si>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</si>
  <si>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</si>
  <si>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</si>
  <si>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</si>
  <si>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</si>
  <si>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</si>
  <si>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</si>
  <si>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</si>
  <si>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</si>
  <si>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</si>
  <si>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</si>
  <si>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</si>
  <si>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</si>
  <si>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</si>
  <si>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</si>
  <si>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</si>
  <si>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</si>
  <si>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</si>
  <si>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</si>
  <si>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</si>
  <si>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</si>
  <si>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</si>
  <si>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</si>
  <si>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</si>
  <si>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</si>
  <si>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</si>
  <si>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</si>
  <si>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</si>
  <si>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</si>
  <si>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</si>
  <si>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</si>
  <si>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</si>
  <si>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</si>
  <si>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</si>
  <si>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</si>
  <si>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</si>
  <si>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</si>
  <si>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</si>
  <si>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</si>
  <si>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</si>
  <si>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</si>
  <si>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</si>
  <si>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</si>
  <si>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</si>
  <si>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</si>
  <si>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</si>
  <si>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</si>
  <si>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</si>
  <si>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</si>
  <si>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</si>
  <si>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</si>
  <si>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</si>
  <si>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</si>
  <si>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</si>
  <si>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</si>
  <si>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</si>
  <si>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</si>
  <si>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</si>
  <si>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</si>
  <si>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</si>
  <si>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</si>
  <si>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</si>
  <si>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</si>
  <si>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</si>
  <si>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</si>
  <si>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</si>
  <si>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</si>
  <si>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</si>
  <si>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</si>
  <si>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</si>
  <si>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</si>
  <si>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</si>
  <si>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</si>
  <si>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</si>
  <si>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</si>
  <si>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</si>
  <si>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</si>
  <si>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</si>
  <si>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</si>
  <si>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</si>
  <si>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</si>
  <si>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</si>
  <si>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</si>
  <si>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</si>
  <si>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</si>
  <si>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</si>
  <si>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</si>
  <si>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</si>
  <si>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</si>
  <si>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</si>
  <si>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</si>
  <si>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</si>
  <si>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</si>
  <si>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</si>
  <si>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</si>
  <si>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</si>
  <si>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</si>
  <si>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</si>
  <si>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</si>
  <si>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</si>
  <si>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</si>
  <si>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</si>
  <si>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</si>
  <si>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</si>
  <si>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</si>
  <si>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</si>
  <si>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</si>
  <si>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</si>
  <si>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</si>
  <si>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</si>
  <si>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</si>
  <si>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</si>
  <si>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</si>
  <si>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</si>
  <si>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</si>
  <si>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</si>
  <si>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</si>
  <si>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</si>
  <si>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</si>
  <si>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</si>
  <si>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</si>
  <si>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</si>
  <si>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</si>
  <si>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</si>
  <si>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</si>
  <si>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</si>
  <si>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</si>
  <si>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</si>
  <si>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</si>
  <si>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</si>
  <si>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</si>
  <si>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</si>
  <si>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</si>
  <si>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</si>
  <si>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</si>
  <si>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</si>
  <si>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</si>
  <si>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</si>
  <si>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</si>
  <si>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</si>
  <si>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</si>
  <si>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</si>
  <si>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</si>
  <si>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</si>
  <si>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</si>
  <si>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</si>
  <si>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</si>
  <si>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</si>
  <si>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</si>
  <si>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</si>
  <si>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</si>
  <si>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</si>
  <si>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</si>
  <si>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</si>
  <si>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</si>
  <si>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</si>
  <si>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</si>
  <si>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</si>
  <si>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</si>
  <si>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</si>
  <si>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</si>
  <si>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</si>
  <si>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</si>
  <si>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</si>
  <si>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</si>
  <si>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</si>
  <si>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</si>
  <si>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</si>
  <si>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</si>
  <si>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</si>
  <si>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</si>
  <si>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</si>
  <si>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</si>
  <si>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</si>
  <si>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</si>
  <si>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</si>
  <si>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</si>
  <si>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</si>
  <si>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</si>
  <si>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</si>
  <si>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</si>
  <si>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</si>
  <si>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</si>
  <si>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</si>
  <si>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</si>
  <si>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</si>
  <si>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</si>
  <si>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</si>
  <si>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</si>
  <si>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</si>
  <si>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</si>
  <si>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</si>
  <si>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</si>
  <si>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</si>
  <si>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</si>
  <si>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</si>
  <si>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</si>
  <si>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</si>
  <si>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</si>
  <si>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</si>
  <si>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</si>
  <si>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</si>
  <si>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</si>
  <si>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</si>
  <si>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</si>
  <si>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</si>
  <si>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</si>
  <si>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</si>
  <si>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</si>
  <si>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</si>
  <si>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</si>
  <si>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</si>
  <si>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</si>
  <si>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</si>
  <si>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</si>
  <si>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</si>
  <si>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</si>
  <si>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</si>
  <si>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</si>
  <si>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</si>
  <si>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</si>
  <si>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</si>
  <si>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</si>
  <si>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</si>
  <si>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</si>
  <si>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</si>
  <si>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</si>
  <si>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</si>
  <si>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</si>
  <si>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</si>
  <si>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</si>
  <si>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</si>
  <si>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</si>
  <si>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</si>
  <si>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</si>
  <si>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</si>
  <si>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</si>
  <si>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</si>
  <si>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</si>
  <si>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</si>
  <si>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</si>
  <si>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</si>
  <si>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</si>
  <si>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</si>
  <si>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</si>
  <si>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</si>
  <si>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</si>
  <si>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</si>
  <si>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</si>
  <si>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</si>
  <si>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</si>
  <si>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</si>
  <si>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</si>
  <si>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</si>
  <si>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</si>
  <si>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</si>
  <si>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</si>
  <si>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</si>
  <si>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</si>
  <si>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</si>
  <si>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</si>
  <si>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</si>
  <si>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</si>
  <si>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</si>
  <si>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</si>
  <si>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</si>
  <si>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</si>
  <si>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</si>
  <si>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</si>
  <si>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</si>
  <si>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</si>
  <si>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</si>
  <si>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</si>
  <si>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</si>
  <si>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</si>
  <si>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</si>
  <si>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</si>
  <si>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</si>
  <si>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</si>
  <si>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</si>
  <si>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</si>
  <si>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</si>
  <si>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</si>
  <si>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</si>
  <si>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</si>
  <si>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</si>
  <si>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</si>
  <si>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</si>
  <si>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</si>
  <si>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</si>
  <si>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</si>
  <si>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</si>
  <si>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</si>
  <si>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</si>
  <si>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</si>
  <si>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</si>
  <si>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</si>
  <si>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</si>
  <si>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</si>
  <si>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</si>
  <si>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</si>
  <si>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</si>
  <si>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</si>
  <si>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</si>
  <si>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</si>
  <si>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</si>
  <si>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</si>
  <si>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</si>
  <si>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</si>
  <si>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</si>
  <si>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</si>
  <si>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</si>
  <si>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</si>
  <si>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</si>
  <si>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</si>
  <si>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</si>
  <si>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</si>
  <si>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</si>
  <si>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</si>
  <si>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</si>
  <si>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</si>
  <si>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</si>
  <si>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</si>
  <si>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</si>
  <si>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</si>
  <si>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</si>
  <si>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</si>
  <si>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</si>
  <si>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</si>
  <si>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</si>
  <si>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</si>
  <si>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</si>
  <si>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</si>
  <si>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</si>
  <si>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</si>
  <si>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</si>
  <si>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</si>
  <si>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</si>
  <si>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</si>
  <si>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</si>
  <si>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</si>
  <si>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</si>
  <si>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</si>
  <si>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</si>
  <si>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</si>
  <si>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</si>
  <si>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</si>
  <si>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</si>
  <si>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</si>
  <si>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</si>
  <si>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</si>
  <si>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</si>
  <si>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</si>
  <si>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</si>
  <si>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</si>
  <si>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</si>
  <si>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</si>
  <si>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</si>
  <si>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</si>
  <si>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</si>
  <si>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</si>
  <si>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</si>
  <si>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</si>
  <si>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</si>
  <si>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</si>
  <si>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</si>
  <si>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</si>
  <si>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</si>
  <si>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</si>
  <si>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</si>
  <si>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</si>
  <si>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</si>
  <si>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</si>
  <si>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</si>
  <si>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</si>
  <si>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</si>
  <si>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</si>
  <si>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</si>
  <si>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</si>
  <si>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</si>
  <si>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</si>
  <si>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</si>
  <si>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</si>
  <si>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</si>
  <si>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</si>
  <si>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</si>
  <si>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</si>
  <si>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</si>
  <si>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</si>
  <si>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</si>
  <si>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</si>
  <si>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</si>
  <si>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</si>
  <si>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</si>
  <si>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</si>
  <si>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</si>
  <si>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</si>
  <si>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</si>
  <si>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</si>
  <si>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</si>
  <si>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</si>
  <si>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</si>
  <si>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</si>
  <si>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</si>
  <si>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</si>
  <si>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</si>
  <si>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</si>
  <si>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</si>
  <si>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</si>
  <si>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</si>
  <si>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</si>
  <si>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</si>
  <si>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</si>
  <si>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</si>
  <si>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</si>
  <si>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</si>
  <si>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</si>
  <si>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</si>
  <si>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</si>
  <si>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</si>
  <si>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</si>
  <si>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</si>
  <si>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</si>
  <si>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</si>
  <si>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</si>
  <si>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</si>
  <si>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</si>
  <si>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</si>
  <si>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</si>
  <si>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</si>
  <si>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</si>
  <si>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</si>
  <si>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</si>
  <si>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</si>
  <si>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</si>
  <si>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</si>
  <si>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</si>
  <si>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</si>
  <si>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</si>
  <si>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</si>
  <si>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</si>
  <si>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</si>
  <si>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</si>
  <si>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</si>
  <si>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</si>
  <si>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</si>
  <si>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</si>
  <si>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</si>
  <si>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</si>
  <si>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</si>
  <si>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</si>
  <si>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</si>
  <si>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</si>
  <si>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</si>
  <si>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</si>
  <si>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</si>
  <si>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</si>
  <si>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</si>
  <si>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</si>
  <si>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</si>
  <si>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</si>
  <si>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</si>
  <si>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</si>
  <si>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</si>
  <si>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</si>
  <si>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</si>
  <si>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</si>
  <si>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</si>
  <si>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</si>
  <si>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</si>
  <si>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</si>
  <si>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</si>
  <si>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</si>
  <si>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</si>
  <si>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</si>
  <si>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</si>
  <si>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</si>
  <si>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</si>
  <si>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</si>
  <si>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</si>
  <si>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</si>
  <si>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</si>
  <si>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</si>
  <si>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</si>
  <si>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</si>
  <si>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</si>
  <si>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</si>
  <si>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</si>
  <si>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</si>
  <si>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</si>
  <si>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</si>
  <si>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</si>
  <si>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</si>
  <si>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</si>
  <si>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</si>
  <si>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</si>
  <si>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</si>
  <si>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</si>
  <si>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</si>
  <si>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</si>
  <si>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</si>
  <si>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</si>
  <si>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</si>
  <si>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</si>
  <si>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</si>
  <si>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</si>
  <si>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</si>
  <si>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</si>
  <si>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</si>
  <si>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</si>
  <si>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</si>
  <si>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</si>
  <si>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</si>
  <si>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</si>
  <si>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</si>
  <si>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</si>
  <si>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</si>
  <si>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</si>
  <si>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</si>
  <si>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</si>
  <si>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</si>
  <si>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</si>
  <si>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</si>
  <si>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</si>
  <si>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</si>
  <si>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</si>
  <si>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</si>
  <si>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</si>
  <si>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</si>
  <si>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</si>
  <si>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</si>
  <si>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</si>
  <si>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</si>
  <si>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</si>
  <si>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</si>
  <si>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</si>
  <si>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</si>
  <si>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</si>
  <si>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</si>
  <si>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</si>
  <si>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</si>
  <si>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</si>
  <si>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</si>
  <si>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</si>
  <si>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</si>
  <si>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</si>
  <si>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</si>
  <si>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</si>
  <si>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</si>
  <si>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</si>
  <si>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</si>
  <si>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</si>
  <si>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</si>
  <si>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</si>
  <si>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</si>
  <si>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</si>
  <si>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</si>
  <si>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</si>
  <si>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</si>
  <si>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</si>
  <si>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</si>
  <si>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</si>
  <si>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</si>
  <si>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</si>
  <si>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</si>
  <si>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</si>
  <si>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</si>
  <si>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</si>
  <si>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</si>
  <si>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</si>
  <si>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</si>
  <si>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</si>
  <si>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</si>
  <si>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</si>
  <si>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</si>
  <si>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</si>
  <si>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</si>
  <si>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</si>
  <si>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</si>
  <si>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</si>
  <si>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</si>
  <si>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</si>
  <si>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</si>
  <si>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</si>
  <si>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</si>
  <si>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</si>
  <si>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</si>
  <si>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</si>
  <si>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</si>
  <si>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</si>
  <si>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</si>
  <si>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</si>
  <si>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</si>
  <si>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</si>
  <si>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</si>
  <si>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</si>
  <si>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</si>
  <si>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</si>
  <si>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</si>
  <si>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</si>
  <si>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</si>
  <si>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</si>
  <si>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</si>
  <si>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</si>
  <si>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</si>
  <si>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</si>
  <si>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</si>
  <si>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</si>
  <si>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</si>
  <si>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</si>
  <si>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</si>
  <si>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</si>
  <si>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</si>
  <si>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</si>
  <si>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</si>
  <si>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</si>
  <si>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</si>
  <si>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</si>
  <si>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</si>
  <si>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</si>
  <si>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</si>
  <si>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</si>
  <si>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</si>
  <si>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</si>
  <si>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</si>
  <si>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</si>
  <si>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</si>
  <si>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</si>
  <si>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</si>
  <si>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</si>
  <si>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</si>
  <si>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</si>
  <si>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</si>
  <si>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</si>
  <si>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</si>
  <si>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</si>
  <si>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</si>
  <si>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</si>
  <si>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</si>
  <si>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</si>
  <si>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</si>
  <si>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</si>
  <si>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</si>
  <si>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</si>
  <si>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</si>
  <si>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</si>
  <si>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</si>
  <si>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</si>
  <si>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</si>
  <si>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</si>
  <si>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</si>
  <si>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</si>
  <si>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</si>
  <si>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</si>
  <si>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</si>
  <si>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</si>
  <si>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</si>
  <si>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</si>
  <si>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</si>
  <si>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</si>
  <si>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</si>
  <si>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</si>
  <si>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</si>
  <si>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</si>
  <si>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</si>
  <si>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</si>
  <si>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</si>
  <si>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</si>
  <si>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</si>
  <si>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</si>
  <si>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</si>
  <si>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</si>
  <si>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</si>
  <si>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</si>
  <si>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</si>
  <si>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</si>
  <si>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</si>
  <si>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</si>
  <si>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</si>
  <si>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</si>
  <si>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</si>
  <si>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</si>
  <si>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</si>
  <si>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</si>
  <si>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</si>
  <si>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</si>
  <si>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</si>
  <si>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</si>
  <si>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</si>
  <si>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</si>
  <si>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</si>
  <si>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</si>
  <si>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</si>
  <si>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</si>
  <si>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</si>
  <si>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</si>
  <si>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</si>
  <si>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</si>
  <si>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</si>
  <si>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</si>
  <si>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</si>
  <si>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</si>
  <si>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</si>
  <si>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</si>
  <si>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</si>
  <si>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</si>
  <si>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</si>
  <si>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</si>
  <si>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</si>
  <si>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</si>
  <si>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</si>
  <si>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</si>
  <si>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</si>
  <si>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</si>
  <si>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</si>
  <si>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</si>
  <si>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</si>
  <si>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</si>
  <si>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</si>
  <si>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</si>
  <si>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</si>
  <si>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</si>
  <si>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</si>
  <si>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</si>
  <si>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</si>
  <si>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</si>
  <si>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</si>
  <si>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</si>
  <si>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</si>
  <si>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</si>
  <si>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</si>
  <si>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</si>
  <si>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</si>
  <si>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</si>
  <si>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</si>
  <si>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</si>
  <si>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</si>
  <si>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</si>
  <si>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</si>
  <si>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</si>
  <si>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</si>
  <si>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</si>
  <si>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</si>
  <si>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</si>
  <si>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</si>
  <si>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</si>
  <si>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</si>
  <si>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</si>
  <si>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</si>
  <si>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</si>
  <si>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</si>
  <si>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</si>
  <si>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</si>
  <si>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</si>
  <si>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</si>
  <si>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</si>
  <si>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</si>
  <si>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</si>
  <si>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</si>
  <si>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</si>
  <si>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</si>
  <si>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</si>
  <si>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</si>
  <si>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</si>
  <si>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</si>
  <si>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</si>
  <si>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</si>
  <si>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</si>
  <si>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</si>
  <si>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</si>
  <si>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</si>
  <si>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</si>
  <si>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</si>
  <si>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</si>
  <si>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</si>
  <si>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</si>
  <si>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</si>
  <si>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</si>
  <si>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</si>
  <si>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</si>
  <si>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</si>
  <si>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</si>
  <si>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</si>
  <si>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</si>
  <si>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</si>
  <si>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</si>
  <si>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</si>
  <si>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</si>
  <si>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</si>
  <si>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</si>
  <si>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</si>
  <si>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</si>
  <si>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</si>
  <si>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</si>
  <si>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</si>
  <si>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</si>
  <si>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</si>
  <si>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</si>
  <si>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</si>
  <si>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</si>
  <si>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</si>
  <si>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</si>
  <si>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</si>
  <si>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</si>
  <si>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</si>
  <si>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</si>
  <si>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</si>
  <si>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</si>
  <si>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</si>
  <si>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</si>
  <si>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</si>
  <si>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</si>
  <si>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</si>
  <si>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</si>
  <si>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</si>
  <si>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</si>
  <si>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</si>
  <si>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</si>
  <si>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</si>
  <si>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</si>
  <si>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</si>
  <si>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</si>
  <si>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</si>
  <si>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</si>
  <si>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</si>
  <si>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</si>
  <si>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</si>
  <si>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</si>
  <si>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</si>
  <si>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</si>
  <si>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</si>
  <si>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</si>
  <si>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</si>
  <si>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</si>
  <si>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</si>
  <si>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</si>
  <si>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</si>
  <si>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</si>
  <si>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</si>
  <si>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</si>
  <si>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</si>
  <si>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</si>
  <si>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</si>
  <si>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</si>
  <si>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</si>
  <si>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</si>
  <si>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</si>
  <si>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</si>
  <si>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</si>
  <si>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</si>
  <si>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</si>
  <si>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</si>
  <si>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</si>
  <si>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</si>
  <si>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</si>
  <si>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</si>
  <si>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</si>
  <si>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</si>
  <si>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</si>
  <si>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</si>
  <si>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</si>
  <si>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</si>
  <si>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</si>
  <si>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</si>
  <si>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</si>
  <si>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</si>
  <si>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</si>
  <si>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</si>
  <si>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</si>
  <si>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</si>
  <si>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</si>
  <si>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</si>
  <si>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</si>
  <si>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</si>
  <si>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</si>
  <si>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</si>
  <si>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</si>
  <si>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</si>
  <si>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</si>
  <si>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</si>
  <si>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</si>
  <si>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</si>
  <si>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</si>
  <si>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</si>
  <si>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</si>
  <si>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</si>
  <si>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</si>
  <si>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</si>
  <si>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</si>
  <si>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</si>
  <si>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</si>
  <si>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</si>
  <si>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</si>
  <si>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</si>
  <si>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</si>
  <si>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</si>
  <si>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</si>
  <si>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</si>
  <si>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</si>
  <si>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</si>
  <si>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</si>
  <si>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</si>
  <si>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</si>
  <si>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</si>
  <si>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</si>
  <si>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</si>
  <si>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</si>
  <si>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</si>
  <si>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</si>
  <si>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</si>
  <si>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</si>
  <si>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</si>
  <si>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</si>
  <si>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</si>
  <si>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</si>
  <si>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</si>
  <si>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</si>
  <si>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</si>
  <si>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</si>
  <si>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</si>
  <si>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</si>
  <si>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</si>
  <si>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</si>
  <si>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</si>
  <si>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</si>
  <si>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</si>
  <si>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</si>
  <si>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</si>
  <si>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</si>
  <si>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</si>
  <si>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</si>
  <si>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</si>
  <si>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</si>
  <si>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</si>
  <si>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</si>
  <si>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</si>
  <si>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</si>
  <si>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</si>
  <si>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</si>
  <si>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</si>
  <si>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</si>
  <si>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</si>
  <si>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</si>
  <si>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</si>
  <si>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</si>
  <si>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</si>
  <si>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</si>
  <si>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</si>
  <si>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</si>
  <si>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</si>
  <si>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</si>
  <si>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</si>
  <si>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</si>
  <si>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</si>
  <si>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</si>
  <si>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</si>
  <si>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</si>
  <si>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</si>
  <si>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</si>
  <si>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</si>
  <si>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</si>
  <si>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</si>
  <si>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</si>
  <si>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</si>
  <si>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</si>
  <si>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</si>
  <si>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</si>
  <si>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</si>
  <si>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</si>
  <si>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</si>
  <si>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</si>
  <si>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</si>
  <si>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</si>
  <si>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</si>
  <si>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</si>
  <si>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</si>
  <si>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</si>
  <si>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</si>
  <si>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</si>
  <si>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</si>
  <si>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</si>
  <si>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</si>
  <si>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</si>
  <si>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</si>
  <si>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</si>
  <si>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</si>
  <si>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</si>
  <si>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</si>
  <si>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</si>
  <si>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</si>
  <si>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</si>
  <si>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</si>
  <si>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</si>
  <si>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</si>
  <si>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</si>
  <si>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</si>
  <si>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</si>
  <si>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</si>
  <si>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</si>
  <si>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</si>
  <si>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</si>
  <si>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</si>
  <si>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</si>
  <si>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</si>
  <si>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</si>
  <si>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</si>
  <si>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</si>
  <si>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</si>
  <si>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</si>
  <si>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</si>
  <si>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</si>
  <si>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</si>
  <si>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</si>
  <si>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</si>
  <si>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</si>
  <si>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</si>
  <si>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</si>
  <si>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</si>
  <si>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</si>
  <si>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</si>
  <si>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</si>
  <si>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</si>
  <si>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</si>
  <si>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</si>
  <si>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</si>
  <si>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</si>
  <si>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</si>
  <si>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</si>
  <si>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</si>
  <si>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</si>
  <si>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</si>
  <si>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</si>
  <si>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</si>
  <si>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</si>
  <si>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</si>
  <si>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</si>
  <si>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</si>
  <si>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</si>
  <si>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</si>
  <si>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</si>
  <si>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</si>
  <si>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</si>
  <si>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</si>
  <si>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</si>
  <si>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</si>
  <si>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</si>
  <si>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</si>
  <si>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</si>
  <si>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</si>
  <si>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</si>
  <si>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</si>
  <si>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</si>
  <si>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</si>
  <si>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</si>
  <si>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</si>
  <si>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</si>
  <si>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</si>
  <si>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</si>
  <si>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</si>
  <si>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</si>
  <si>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</si>
  <si>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</si>
  <si>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</si>
  <si>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</si>
  <si>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</si>
  <si>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</si>
  <si>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</si>
  <si>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</si>
  <si>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</si>
  <si>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</si>
  <si>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</si>
  <si>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</si>
  <si>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</si>
  <si>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</si>
  <si>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</si>
  <si>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</si>
  <si>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</si>
  <si>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</si>
  <si>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</si>
  <si>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</si>
  <si>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</si>
  <si>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</si>
  <si>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</si>
  <si>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</si>
  <si>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</si>
  <si>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</si>
  <si>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</si>
  <si>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</si>
  <si>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</si>
  <si>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</si>
  <si>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</si>
  <si>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</si>
  <si>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</si>
  <si>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</si>
  <si>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</si>
  <si>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</si>
  <si>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</si>
  <si>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</si>
  <si>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</si>
  <si>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</si>
  <si>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</si>
  <si>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</si>
  <si>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</si>
  <si>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</si>
  <si>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</si>
  <si>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</si>
  <si>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</si>
  <si>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</si>
  <si>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</si>
  <si>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</si>
  <si>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</si>
  <si>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</si>
  <si>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</si>
  <si>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</si>
  <si>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</si>
  <si>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</si>
  <si>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</si>
  <si>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</si>
  <si>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</si>
  <si>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</si>
  <si>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</si>
  <si>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</si>
  <si>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</si>
  <si>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</si>
  <si>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</si>
  <si>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</si>
  <si>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</si>
  <si>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</si>
  <si>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</si>
  <si>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</si>
  <si>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</si>
  <si>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</si>
  <si>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</si>
  <si>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</si>
  <si>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</si>
  <si>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</si>
  <si>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</si>
  <si>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</si>
  <si>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</si>
  <si>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</si>
  <si>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</si>
  <si>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</si>
  <si>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</si>
  <si>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</si>
  <si>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</si>
  <si>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</si>
  <si>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</si>
  <si>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</si>
  <si>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</si>
  <si>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</si>
  <si>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</si>
  <si>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</si>
  <si>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</si>
  <si>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</si>
  <si>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</si>
  <si>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</si>
  <si>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</si>
  <si>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</si>
  <si>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</si>
  <si>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</si>
  <si>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</si>
  <si>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</si>
  <si>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</si>
  <si>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</si>
  <si>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</si>
  <si>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</si>
  <si>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</si>
  <si>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</si>
  <si>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</si>
  <si>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</si>
  <si>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</si>
  <si>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</si>
  <si>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</si>
  <si>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</si>
  <si>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</si>
  <si>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</si>
  <si>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</si>
  <si>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</si>
  <si>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</si>
  <si>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</si>
  <si>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</si>
  <si>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</si>
  <si>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</si>
  <si>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</si>
  <si>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</si>
  <si>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</si>
  <si>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</si>
  <si>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</si>
  <si>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</si>
  <si>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</si>
  <si>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</si>
  <si>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</si>
  <si>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</si>
  <si>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</si>
  <si>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</si>
  <si>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</si>
  <si>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</si>
  <si>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</si>
  <si>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</si>
  <si>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</si>
  <si>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</si>
  <si>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</si>
  <si>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</si>
  <si>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</si>
  <si>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</si>
  <si>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</si>
  <si>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</si>
  <si>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</si>
  <si>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</si>
  <si>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</si>
  <si>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</si>
  <si>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</si>
  <si>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</si>
  <si>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</si>
  <si>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</si>
  <si>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</si>
  <si>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</si>
  <si>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</si>
  <si>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</si>
  <si>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</si>
  <si>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</si>
  <si>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</si>
  <si>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</si>
  <si>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</si>
  <si>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</si>
  <si>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</si>
  <si>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</si>
  <si>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</si>
  <si>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</si>
  <si>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</si>
  <si>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</si>
  <si>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</si>
  <si>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</si>
  <si>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</si>
  <si>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</si>
  <si>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</si>
  <si>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</si>
  <si>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</si>
  <si>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</si>
  <si>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</si>
  <si>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</si>
  <si>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</si>
  <si>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</si>
  <si>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</si>
  <si>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</si>
  <si>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</si>
  <si>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</si>
  <si>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</si>
  <si>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</si>
  <si>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</si>
  <si>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</si>
  <si>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</si>
  <si>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</si>
  <si>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</si>
  <si>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</si>
  <si>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</si>
  <si>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</si>
  <si>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</si>
  <si>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</si>
  <si>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</si>
  <si>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</si>
  <si>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</si>
  <si>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</si>
  <si>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</si>
  <si>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</si>
  <si>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</si>
  <si>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</si>
  <si>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</si>
  <si>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</si>
  <si>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</si>
  <si>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</si>
  <si>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</si>
  <si>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</si>
  <si>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</si>
  <si>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</si>
  <si>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</si>
  <si>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</si>
  <si>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</si>
  <si>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</si>
  <si>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</si>
  <si>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</si>
  <si>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</si>
  <si>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</si>
  <si>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</si>
  <si>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</si>
  <si>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</si>
  <si>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</si>
  <si>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</si>
  <si>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</si>
  <si>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</si>
  <si>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</si>
  <si>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</si>
  <si>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</si>
  <si>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</si>
  <si>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</si>
  <si>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</si>
  <si>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</si>
  <si>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</si>
  <si>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</si>
  <si>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</si>
  <si>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</si>
  <si>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</si>
  <si>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</si>
  <si>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</si>
  <si>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</si>
  <si>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</si>
  <si>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</si>
  <si>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</si>
  <si>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</si>
  <si>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</si>
  <si>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</si>
  <si>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</si>
  <si>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</si>
  <si>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</si>
  <si>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</si>
  <si>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</si>
  <si>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</si>
  <si>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</si>
  <si>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</si>
  <si>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</si>
  <si>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</si>
  <si>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</si>
  <si>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</si>
  <si>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</si>
  <si>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</si>
  <si>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</si>
  <si>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</si>
  <si>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</si>
  <si>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</si>
  <si>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</si>
  <si>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</si>
  <si>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</si>
  <si>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</si>
  <si>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</si>
  <si>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</si>
  <si>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</si>
  <si>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</si>
  <si>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</si>
  <si>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</si>
  <si>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</si>
  <si>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</si>
  <si>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</si>
  <si>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</si>
  <si>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</si>
  <si>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</si>
  <si>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</si>
  <si>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</si>
  <si>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</si>
  <si>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</si>
  <si>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</si>
  <si>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</si>
  <si>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</si>
  <si>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</si>
  <si>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</si>
  <si>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</si>
  <si>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</si>
  <si>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</si>
  <si>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</si>
  <si>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</si>
  <si>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</si>
  <si>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</si>
  <si>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</si>
  <si>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</si>
  <si>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</si>
  <si>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</si>
  <si>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</si>
  <si>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</si>
  <si>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</si>
  <si>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</si>
  <si>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</si>
  <si>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</si>
  <si>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</si>
  <si>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</si>
  <si>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</si>
  <si>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</si>
  <si>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</si>
  <si>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</si>
  <si>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</si>
  <si>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</si>
  <si>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</si>
  <si>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</si>
  <si>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</si>
  <si>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</si>
  <si>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</si>
  <si>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</si>
  <si>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</si>
  <si>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</si>
  <si>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</si>
  <si>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</si>
  <si>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</si>
  <si>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</si>
  <si>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</si>
  <si>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</si>
  <si>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</si>
  <si>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</si>
  <si>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</si>
  <si>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</si>
  <si>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</si>
  <si>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</si>
  <si>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</si>
  <si>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</si>
  <si>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</si>
  <si>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</si>
  <si>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</si>
  <si>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</si>
  <si>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</si>
  <si>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</si>
  <si>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</si>
  <si>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</si>
  <si>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</si>
  <si>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</si>
  <si>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</si>
  <si>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</si>
  <si>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</si>
  <si>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</si>
  <si>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</si>
  <si>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</si>
  <si>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</si>
  <si>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</si>
  <si>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</si>
  <si>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</si>
  <si>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</si>
  <si>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</si>
  <si>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</si>
  <si>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</si>
  <si>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</si>
  <si>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</si>
  <si>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</si>
  <si>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</si>
  <si>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</si>
  <si>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</si>
  <si>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</si>
  <si>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</si>
  <si>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</si>
  <si>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</si>
  <si>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</si>
  <si>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</si>
  <si>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</si>
  <si>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</si>
  <si>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</si>
  <si>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</si>
  <si>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</si>
  <si>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</si>
  <si>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</si>
  <si>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</si>
  <si>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</si>
  <si>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</si>
  <si>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</si>
  <si>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</si>
  <si>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</si>
  <si>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</si>
  <si>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</si>
  <si>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</si>
  <si>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</si>
  <si>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</si>
  <si>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</si>
  <si>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</si>
  <si>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</si>
  <si>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</si>
  <si>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</si>
  <si>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</si>
  <si>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</si>
  <si>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</si>
  <si>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</si>
  <si>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</si>
  <si>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</si>
  <si>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</si>
  <si>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</si>
  <si>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</si>
  <si>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</si>
  <si>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</si>
  <si>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</si>
  <si>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</si>
  <si>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</si>
  <si>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</si>
  <si>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</si>
  <si>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</si>
  <si>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</si>
  <si>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</si>
  <si>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</si>
  <si>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</si>
  <si>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</si>
  <si>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</si>
  <si>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</si>
  <si>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</si>
  <si>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</si>
  <si>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</si>
  <si>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</si>
  <si>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</si>
  <si>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</si>
  <si>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</si>
  <si>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</si>
  <si>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</si>
  <si>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</si>
  <si>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</si>
  <si>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</si>
  <si>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</si>
  <si>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</si>
  <si>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</si>
  <si>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</si>
  <si>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</si>
  <si>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</si>
  <si>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</si>
  <si>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</si>
  <si>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</si>
  <si>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</si>
  <si>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</si>
  <si>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</si>
  <si>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</si>
  <si>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</si>
  <si>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</si>
  <si>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</si>
  <si>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</si>
  <si>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</si>
  <si>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</si>
  <si>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</si>
  <si>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</si>
  <si>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</si>
  <si>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</si>
  <si>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</si>
  <si>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</si>
  <si>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</si>
  <si>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</si>
  <si>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</si>
  <si>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</si>
  <si>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</si>
  <si>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</si>
  <si>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</si>
  <si>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</si>
  <si>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</si>
  <si>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</si>
  <si>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</si>
  <si>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</si>
  <si>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</si>
  <si>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</si>
  <si>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</si>
  <si>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</si>
  <si>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</si>
  <si>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</si>
  <si>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</si>
  <si>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</si>
  <si>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</si>
  <si>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</si>
  <si>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</si>
  <si>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</si>
  <si>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</si>
  <si>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</si>
  <si>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</si>
  <si>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</si>
  <si>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</si>
  <si>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</si>
  <si>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</si>
  <si>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</si>
  <si>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</si>
  <si>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</si>
  <si>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</si>
  <si>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</si>
  <si>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</si>
  <si>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</si>
  <si>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</si>
  <si>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</si>
  <si>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</si>
  <si>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</si>
  <si>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</si>
  <si>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</si>
  <si>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</si>
  <si>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</si>
  <si>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</si>
  <si>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</si>
  <si>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</si>
  <si>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</si>
  <si>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</si>
  <si>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</si>
  <si>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</si>
  <si>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</si>
  <si>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</si>
  <si>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</si>
  <si>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</si>
  <si>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</si>
  <si>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</si>
  <si>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</si>
  <si>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</si>
  <si>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</si>
  <si>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</si>
  <si>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</si>
  <si>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</si>
  <si>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</si>
  <si>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</si>
  <si>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</si>
  <si>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</si>
  <si>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</si>
  <si>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</si>
  <si>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</si>
  <si>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</si>
  <si>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</si>
  <si>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</si>
  <si>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</si>
  <si>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</si>
  <si>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</si>
  <si>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</si>
  <si>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</si>
  <si>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</si>
  <si>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</si>
  <si>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</si>
  <si>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</si>
  <si>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</si>
  <si>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</si>
  <si>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</si>
  <si>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</si>
  <si>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</si>
  <si>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</si>
  <si>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</si>
  <si>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</si>
  <si>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</si>
  <si>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</si>
  <si>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</si>
  <si>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</si>
  <si>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</si>
  <si>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</si>
  <si>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</si>
  <si>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</si>
  <si>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</si>
  <si>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</si>
  <si>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</si>
  <si>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</si>
  <si>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</si>
  <si>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</si>
  <si>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</si>
  <si>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</si>
  <si>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</si>
  <si>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</si>
  <si>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</si>
  <si>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</si>
  <si>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</si>
  <si>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</si>
  <si>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</si>
  <si>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</si>
  <si>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</si>
  <si>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</si>
  <si>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</si>
  <si>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</si>
  <si>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</si>
  <si>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</si>
  <si>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</si>
  <si>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</si>
  <si>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</si>
  <si>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</si>
  <si>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</si>
  <si>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</si>
  <si>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</si>
  <si>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</si>
  <si>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</si>
  <si>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</si>
  <si>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</si>
  <si>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</si>
  <si>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</si>
  <si>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</si>
  <si>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</si>
  <si>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</si>
  <si>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</si>
  <si>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</si>
  <si>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</si>
  <si>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</si>
  <si>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</si>
  <si>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</si>
  <si>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</si>
  <si>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</si>
  <si>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</si>
  <si>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</si>
  <si>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</si>
  <si>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</si>
  <si>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</si>
  <si>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</si>
  <si>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</si>
  <si>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</si>
  <si>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</si>
  <si>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</si>
  <si>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</si>
  <si>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</si>
  <si>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</si>
  <si>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</si>
  <si>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</si>
  <si>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</si>
  <si>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</si>
  <si>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</si>
  <si>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</si>
  <si>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</si>
  <si>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</si>
  <si>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</si>
  <si>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</si>
  <si>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</si>
  <si>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</si>
  <si>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</si>
  <si>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</si>
  <si>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</si>
  <si>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</si>
  <si>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</si>
  <si>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</si>
  <si>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</si>
  <si>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</si>
  <si>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</si>
  <si>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</si>
  <si>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</si>
  <si>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</si>
  <si>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</si>
  <si>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</si>
  <si>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</si>
  <si>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</si>
  <si>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</si>
  <si>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</si>
  <si>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</si>
  <si>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</si>
  <si>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</si>
  <si>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</si>
  <si>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</si>
  <si>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</si>
  <si>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</si>
  <si>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</si>
  <si>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</si>
  <si>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</si>
  <si>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</si>
  <si>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</si>
  <si>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</si>
  <si>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</si>
  <si>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</si>
  <si>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</si>
  <si>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</si>
  <si>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</si>
  <si>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</si>
  <si>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</si>
  <si>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</si>
  <si>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</si>
  <si>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</si>
  <si>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</si>
  <si>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</si>
  <si>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</si>
  <si>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</si>
  <si>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</si>
  <si>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</si>
  <si>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</si>
  <si>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</si>
  <si>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</si>
  <si>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</si>
  <si>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</si>
  <si>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</si>
  <si>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</si>
  <si>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</si>
  <si>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</si>
  <si>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</si>
  <si>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</si>
  <si>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</si>
  <si>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</si>
  <si>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</si>
  <si>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</si>
  <si>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</si>
  <si>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</si>
  <si>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</si>
  <si>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</si>
  <si>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</si>
  <si>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</si>
  <si>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</si>
  <si>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</si>
  <si>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</si>
  <si>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</si>
  <si>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</si>
  <si>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</si>
  <si>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</si>
  <si>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</si>
  <si>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</si>
  <si>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</si>
  <si>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</si>
  <si>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</si>
  <si>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</si>
  <si>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</si>
  <si>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</si>
  <si>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</si>
  <si>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</si>
  <si>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</si>
  <si>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</si>
  <si>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</si>
  <si>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</si>
  <si>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</si>
  <si>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</si>
  <si>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</si>
  <si>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</si>
  <si>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</si>
  <si>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</si>
  <si>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</si>
  <si>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</si>
  <si>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</si>
  <si>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</si>
  <si>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</si>
  <si>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</si>
  <si>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</si>
  <si>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</si>
  <si>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</si>
  <si>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</si>
  <si>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</si>
  <si>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</si>
  <si>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</si>
  <si>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</si>
  <si>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</si>
  <si>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</si>
  <si>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</si>
  <si>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</si>
  <si>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</si>
  <si>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</si>
  <si>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</si>
  <si>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</si>
  <si>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</si>
  <si>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</si>
  <si>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</si>
  <si>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</si>
  <si>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</si>
  <si>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</si>
  <si>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</si>
  <si>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</si>
  <si>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</si>
  <si>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</si>
  <si>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</si>
  <si>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</si>
  <si>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</si>
  <si>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</si>
  <si>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</si>
  <si>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</si>
  <si>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</si>
  <si>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</si>
  <si>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</si>
  <si>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</si>
  <si>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</si>
  <si>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</si>
  <si>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</si>
  <si>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</si>
  <si>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</si>
  <si>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</si>
  <si>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</si>
  <si>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</si>
  <si>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</si>
  <si>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</si>
  <si>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</si>
  <si>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</si>
  <si>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</si>
  <si>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</si>
  <si>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</si>
  <si>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</si>
  <si>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</si>
  <si>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</si>
  <si>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</si>
  <si>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</si>
  <si>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</si>
  <si>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</si>
  <si>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</si>
  <si>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</si>
  <si>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</si>
  <si>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</si>
  <si>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</si>
  <si>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</si>
  <si>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</si>
  <si>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</si>
  <si>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</si>
  <si>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</si>
  <si>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</si>
  <si>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</si>
  <si>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</si>
  <si>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</si>
  <si>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</si>
  <si>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</si>
  <si>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</si>
  <si>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</si>
  <si>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</si>
  <si>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</si>
  <si>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</si>
  <si>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</si>
  <si>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</si>
  <si>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</si>
  <si>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</si>
  <si>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</si>
  <si>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</si>
  <si>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</si>
  <si>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</si>
  <si>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</si>
  <si>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</si>
  <si>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</si>
  <si>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</si>
  <si>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</si>
  <si>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</si>
  <si>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</si>
  <si>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</si>
  <si>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</si>
  <si>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</si>
  <si>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</si>
  <si>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</si>
  <si>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</si>
  <si>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</si>
  <si>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</si>
  <si>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</si>
  <si>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</si>
  <si>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</si>
  <si>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</si>
  <si>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</si>
  <si>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</si>
  <si>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</si>
  <si>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</si>
  <si>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</si>
  <si>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</si>
  <si>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</si>
  <si>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</si>
  <si>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</si>
  <si>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</si>
  <si>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</si>
  <si>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</si>
  <si>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</si>
  <si>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</si>
  <si>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</si>
  <si>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</si>
  <si>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</si>
  <si>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</si>
  <si>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</si>
  <si>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</si>
  <si>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</si>
  <si>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</si>
  <si>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</si>
  <si>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</si>
  <si>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</si>
  <si>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</si>
  <si>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</si>
  <si>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</si>
  <si>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</si>
  <si>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</si>
  <si>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</si>
  <si>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</si>
  <si>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</si>
  <si>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</si>
  <si>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</si>
  <si>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</si>
  <si>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</si>
  <si>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</si>
  <si>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</si>
  <si>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</si>
  <si>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</si>
  <si>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</si>
  <si>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</si>
  <si>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</si>
  <si>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</si>
  <si>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</si>
  <si>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</si>
  <si>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</si>
  <si>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</si>
  <si>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</si>
  <si>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</si>
  <si>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</si>
  <si>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</si>
  <si>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</si>
  <si>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</si>
  <si>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</si>
  <si>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</si>
  <si>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</si>
  <si>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</si>
  <si>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</si>
  <si>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</si>
  <si>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</si>
  <si>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</si>
  <si>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</si>
  <si>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</si>
  <si>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</si>
  <si>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</si>
  <si>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</si>
  <si>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</si>
  <si>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</si>
  <si>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</si>
  <si>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</si>
  <si>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</si>
  <si>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</si>
  <si>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</si>
  <si>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</si>
  <si>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</si>
  <si>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</si>
  <si>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</si>
  <si>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</si>
  <si>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</si>
  <si>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</si>
  <si>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</si>
  <si>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</si>
  <si>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</si>
  <si>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</si>
  <si>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</si>
  <si>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</si>
  <si>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</si>
  <si>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</si>
  <si>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</si>
  <si>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</si>
  <si>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</si>
  <si>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</si>
  <si>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</si>
  <si>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</si>
  <si>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</si>
  <si>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</si>
  <si>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</si>
  <si>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</si>
  <si>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</si>
  <si>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</si>
  <si>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</si>
  <si>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</si>
  <si>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</si>
  <si>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</si>
  <si>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</si>
  <si>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</si>
  <si>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</si>
  <si>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</si>
  <si>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</si>
  <si>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</si>
  <si>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</si>
  <si>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</si>
  <si>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</si>
  <si>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</si>
  <si>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</si>
  <si>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</si>
  <si>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</si>
  <si>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</si>
  <si>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</si>
  <si>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</si>
  <si>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</si>
  <si>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</si>
  <si>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</si>
  <si>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</si>
  <si>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</si>
  <si>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</si>
  <si>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</si>
  <si>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</si>
  <si>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</si>
  <si>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</si>
  <si>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</si>
  <si>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</si>
  <si>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</si>
  <si>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</si>
  <si>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</si>
  <si>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</si>
  <si>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</si>
  <si>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</si>
  <si>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</si>
  <si>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</si>
  <si>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</si>
  <si>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</si>
  <si>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</si>
  <si>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</si>
  <si>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</si>
  <si>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</si>
  <si>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</si>
  <si>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</si>
  <si>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</si>
  <si>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</si>
  <si>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</si>
  <si>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</si>
  <si>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</si>
  <si>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</si>
  <si>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</si>
  <si>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</si>
  <si>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</si>
  <si>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</si>
  <si>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</si>
  <si>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</si>
  <si>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</si>
  <si>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</si>
  <si>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</si>
  <si>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</si>
  <si>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</si>
  <si>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</si>
  <si>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</si>
  <si>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</si>
  <si>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</si>
  <si>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</si>
  <si>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</si>
  <si>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</si>
  <si>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</si>
  <si>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</si>
  <si>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</si>
  <si>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</si>
  <si>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</si>
  <si>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</si>
  <si>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</si>
  <si>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</si>
  <si>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</si>
  <si>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</si>
  <si>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</si>
  <si>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</si>
  <si>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</si>
  <si>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</si>
  <si>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</si>
  <si>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</si>
  <si>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</si>
  <si>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</si>
  <si>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</si>
  <si>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</si>
  <si>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</si>
  <si>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</si>
  <si>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</si>
  <si>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</si>
  <si>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</si>
  <si>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</si>
  <si>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</si>
  <si>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</si>
  <si>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</si>
  <si>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</si>
  <si>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</si>
  <si>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</si>
  <si>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</si>
  <si>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</si>
  <si>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</si>
  <si>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</si>
  <si>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</si>
  <si>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</si>
  <si>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</si>
  <si>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</si>
  <si>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</si>
  <si>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</si>
  <si>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</si>
  <si>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</si>
  <si>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</si>
  <si>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</si>
  <si>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</si>
  <si>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</si>
  <si>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</si>
  <si>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</si>
  <si>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</si>
  <si>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</si>
  <si>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</si>
  <si>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</si>
  <si>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</si>
  <si>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</si>
  <si>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</si>
  <si>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</si>
  <si>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</si>
  <si>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</si>
  <si>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</si>
  <si>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</si>
  <si>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</si>
  <si>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</si>
  <si>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</si>
  <si>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</si>
  <si>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</si>
  <si>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</si>
  <si>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</si>
  <si>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</si>
  <si>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</si>
  <si>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</si>
  <si>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</si>
  <si>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</si>
  <si>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</si>
  <si>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</si>
  <si>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</si>
  <si>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</si>
  <si>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</si>
  <si>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</si>
  <si>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</si>
  <si>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</si>
  <si>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</si>
  <si>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</si>
  <si>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</si>
  <si>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</si>
  <si>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</si>
  <si>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</si>
  <si>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</si>
  <si>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</si>
  <si>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</si>
  <si>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</si>
  <si>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</si>
  <si>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</si>
  <si>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</si>
  <si>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</si>
  <si>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</si>
  <si>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</si>
  <si>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</si>
  <si>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</si>
  <si>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</si>
  <si>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</si>
  <si>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</si>
  <si>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</si>
  <si>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</si>
  <si>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</si>
  <si>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</si>
  <si>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</si>
  <si>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</si>
  <si>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</si>
  <si>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</si>
  <si>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</si>
  <si>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</si>
  <si>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</si>
  <si>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</si>
  <si>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</si>
  <si>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</si>
  <si>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</si>
  <si>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</si>
  <si>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</si>
  <si>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</si>
  <si>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</si>
  <si>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</si>
  <si>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</si>
  <si>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</si>
  <si>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</si>
  <si>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</si>
  <si>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</si>
  <si>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</si>
  <si>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</si>
  <si>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</si>
  <si>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</si>
  <si>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</si>
  <si>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</si>
  <si>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</si>
  <si>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</si>
  <si>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</si>
  <si>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</si>
  <si>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</si>
  <si>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</si>
  <si>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</si>
  <si>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</si>
  <si>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</si>
  <si>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</si>
  <si>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</si>
  <si>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</si>
  <si>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</si>
  <si>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</si>
  <si>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</si>
  <si>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</si>
  <si>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</si>
  <si>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</si>
  <si>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</si>
  <si>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</si>
  <si>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</si>
  <si>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</si>
  <si>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</si>
  <si>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</si>
  <si>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</si>
  <si>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</si>
  <si>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</si>
  <si>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</si>
  <si>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</si>
  <si>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</si>
  <si>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</si>
  <si>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</si>
  <si>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</si>
  <si>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</si>
  <si>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</si>
  <si>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</si>
  <si>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</si>
  <si>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</si>
  <si>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</si>
  <si>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</si>
  <si>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</si>
  <si>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</si>
  <si>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</si>
  <si>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</si>
  <si>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</si>
  <si>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</si>
  <si>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</si>
  <si>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</si>
  <si>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</si>
  <si>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</si>
  <si>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</si>
  <si>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</si>
  <si>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</si>
  <si>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</si>
  <si>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</si>
  <si>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</si>
  <si>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</si>
  <si>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</si>
  <si>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</si>
  <si>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</si>
  <si>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</si>
  <si>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</si>
  <si>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</si>
  <si>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</si>
  <si>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</si>
  <si>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</si>
  <si>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</si>
  <si>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</si>
  <si>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</si>
  <si>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</si>
  <si>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</si>
  <si>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</si>
  <si>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</si>
  <si>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</si>
  <si>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</si>
  <si>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</si>
  <si>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</si>
  <si>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</si>
  <si>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</si>
  <si>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</si>
  <si>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</si>
  <si>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</si>
  <si>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</si>
  <si>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</si>
  <si>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</si>
  <si>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</si>
  <si>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</si>
  <si>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</si>
  <si>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</si>
  <si>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</si>
  <si>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</si>
  <si>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</si>
  <si>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</si>
  <si>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</si>
  <si>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</si>
  <si>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</si>
  <si>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</si>
  <si>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</si>
  <si>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</si>
  <si>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</si>
  <si>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</si>
  <si>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</si>
  <si>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</si>
  <si>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</si>
  <si>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</si>
  <si>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</si>
  <si>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</si>
  <si>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</si>
  <si>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</si>
  <si>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</si>
  <si>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</si>
  <si>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</si>
  <si>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</si>
  <si>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</si>
  <si>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</si>
  <si>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</si>
  <si>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</si>
  <si>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</si>
  <si>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</si>
  <si>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</si>
  <si>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</si>
  <si>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</si>
  <si>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</si>
  <si>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</si>
  <si>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</si>
  <si>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</si>
  <si>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</si>
  <si>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</si>
  <si>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</si>
  <si>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</si>
  <si>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</si>
  <si>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</si>
  <si>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</si>
  <si>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</si>
  <si>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</si>
  <si>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</si>
  <si>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</si>
  <si>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</si>
  <si>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</si>
  <si>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</si>
  <si>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</si>
  <si>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</si>
  <si>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</si>
  <si>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</si>
  <si>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</si>
  <si>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</si>
  <si>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</si>
  <si>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</si>
  <si>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</si>
  <si>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</si>
  <si>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</si>
  <si>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</si>
  <si>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</si>
  <si>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</si>
  <si>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</si>
  <si>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</si>
  <si>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</si>
  <si>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</si>
  <si>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</si>
  <si>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</si>
  <si>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</si>
  <si>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</si>
  <si>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</si>
  <si>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</si>
  <si>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</si>
  <si>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</si>
  <si>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</si>
  <si>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</si>
  <si>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</si>
  <si>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</si>
  <si>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</si>
  <si>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</si>
  <si>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</si>
  <si>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</si>
  <si>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</si>
  <si>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</si>
  <si>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</si>
  <si>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</si>
  <si>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</si>
  <si>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</si>
  <si>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</si>
  <si>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</si>
  <si>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</si>
  <si>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</si>
  <si>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</si>
  <si>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</si>
  <si>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</si>
  <si>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</si>
  <si>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</si>
  <si>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</si>
  <si>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</si>
  <si>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</si>
  <si>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</si>
  <si>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</si>
  <si>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</si>
  <si>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</si>
  <si>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</si>
  <si>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</si>
  <si>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</si>
  <si>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</si>
  <si>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</si>
  <si>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</si>
  <si>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</si>
  <si>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</si>
  <si>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</si>
  <si>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</si>
  <si>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</si>
  <si>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</si>
  <si>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</si>
  <si>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</si>
  <si>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</si>
  <si>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</si>
  <si>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</si>
  <si>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</si>
  <si>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</si>
  <si>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</si>
  <si>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</si>
  <si>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</si>
  <si>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</si>
  <si>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</si>
  <si>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</si>
  <si>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</si>
  <si>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</si>
  <si>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</si>
  <si>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</si>
  <si>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</si>
  <si>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</si>
  <si>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</si>
  <si>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</si>
  <si>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</si>
  <si>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</si>
  <si>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</si>
  <si>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</si>
  <si>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</si>
  <si>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</si>
  <si>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</si>
  <si>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</si>
  <si>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</si>
  <si>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</si>
  <si>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</si>
  <si>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</si>
  <si>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</si>
  <si>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</si>
  <si>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</si>
  <si>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</si>
  <si>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</si>
  <si>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</si>
  <si>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</si>
  <si>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</si>
  <si>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</si>
  <si>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</si>
  <si>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</si>
  <si>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</si>
  <si>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</si>
  <si>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</si>
  <si>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</si>
  <si>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</si>
  <si>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</si>
  <si>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</si>
  <si>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</si>
  <si>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</si>
  <si>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</si>
  <si>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</si>
  <si>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</si>
  <si>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</si>
  <si>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</si>
  <si>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</si>
  <si>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</si>
  <si>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</si>
  <si>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</si>
  <si>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</si>
  <si>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</si>
  <si>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</si>
  <si>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</si>
  <si>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</si>
  <si>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</si>
  <si>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</si>
  <si>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</si>
  <si>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</si>
  <si>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</si>
  <si>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</si>
  <si>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</si>
  <si>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</si>
  <si>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</si>
  <si>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</si>
  <si>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</si>
  <si>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</si>
  <si>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</si>
  <si>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</si>
  <si>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</si>
  <si>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</si>
  <si>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</si>
  <si>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</si>
  <si>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</si>
  <si>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</si>
  <si>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</si>
  <si>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</si>
  <si>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</si>
  <si>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</si>
  <si>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</si>
  <si>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</si>
  <si>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</si>
  <si>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</si>
  <si>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</si>
  <si>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</si>
  <si>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</si>
  <si>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</si>
  <si>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</si>
  <si>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</si>
  <si>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</si>
  <si>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</si>
  <si>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</si>
  <si>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</si>
  <si>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</si>
  <si>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</si>
  <si>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</si>
  <si>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</si>
  <si>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</si>
  <si>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</si>
  <si>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</si>
  <si>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</si>
  <si>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</si>
  <si>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</si>
  <si>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</si>
  <si>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</si>
  <si>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</si>
  <si>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</si>
  <si>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</si>
  <si>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</si>
  <si>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</si>
  <si>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</si>
  <si>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</si>
  <si>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</si>
  <si>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</si>
  <si>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</si>
  <si>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</si>
  <si>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</si>
  <si>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</si>
  <si>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</si>
  <si>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</si>
  <si>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</si>
  <si>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</si>
  <si>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</si>
  <si>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</si>
  <si>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</si>
  <si>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</si>
  <si>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</si>
  <si>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</si>
  <si>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</si>
  <si>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</si>
  <si>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</si>
  <si>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</si>
  <si>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</si>
  <si>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</si>
  <si>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</si>
  <si>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</si>
  <si>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</si>
  <si>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</si>
  <si>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</si>
  <si>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</si>
  <si>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</si>
  <si>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</si>
  <si>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</si>
  <si>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</si>
  <si>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</si>
  <si>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</si>
  <si>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</si>
  <si>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</si>
  <si>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</si>
  <si>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</si>
  <si>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</si>
  <si>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</si>
  <si>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</si>
  <si>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</si>
  <si>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</si>
  <si>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</si>
  <si>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</si>
  <si>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</si>
  <si>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</si>
  <si>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</si>
  <si>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</si>
  <si>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</si>
  <si>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</si>
  <si>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</si>
  <si>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</si>
  <si>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</si>
  <si>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</si>
  <si>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</si>
  <si>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</si>
  <si>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</si>
  <si>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</si>
  <si>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</si>
  <si>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</si>
  <si>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</si>
  <si>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</si>
  <si>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</si>
  <si>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</si>
  <si>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</si>
  <si>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</si>
  <si>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</si>
  <si>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</si>
  <si>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</si>
  <si>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</si>
  <si>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</si>
  <si>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</si>
  <si>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</si>
  <si>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</si>
  <si>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</si>
  <si>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</si>
  <si>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</si>
  <si>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</si>
  <si>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</si>
  <si>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</si>
  <si>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</si>
  <si>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</si>
  <si>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</si>
  <si>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</si>
  <si>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</si>
  <si>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</si>
  <si>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</si>
  <si>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</si>
  <si>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</si>
  <si>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</si>
  <si>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</si>
  <si>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</si>
  <si>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</si>
  <si>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</si>
  <si>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</si>
  <si>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</si>
  <si>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</si>
  <si>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</si>
  <si>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</si>
  <si>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</si>
  <si>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</si>
  <si>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</si>
  <si>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</si>
  <si>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</si>
  <si>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</si>
  <si>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</si>
  <si>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</si>
  <si>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</si>
  <si>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</si>
  <si>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</si>
  <si>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</si>
  <si>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</si>
  <si>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</si>
  <si>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</si>
  <si>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</si>
  <si>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</si>
  <si>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</si>
  <si>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</si>
  <si>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</si>
  <si>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</si>
  <si>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</si>
  <si>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</si>
  <si>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</si>
  <si>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</si>
  <si>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</si>
  <si>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</si>
  <si>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</si>
  <si>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</si>
  <si>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</si>
  <si>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</si>
  <si>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</si>
  <si>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</si>
  <si>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</si>
  <si>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</si>
  <si>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</si>
  <si>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</si>
  <si>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</si>
  <si>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</si>
  <si>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</si>
  <si>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</si>
  <si>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</si>
  <si>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</si>
  <si>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</si>
  <si>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</si>
  <si>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</si>
  <si>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</si>
  <si>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</si>
  <si>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</si>
  <si>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</si>
  <si>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</si>
  <si>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</si>
  <si>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</si>
  <si>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</si>
  <si>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</si>
  <si>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</si>
  <si>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</si>
  <si>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</si>
  <si>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</si>
  <si>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</si>
  <si>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</si>
  <si>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</si>
  <si>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</si>
  <si>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</si>
  <si>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</si>
  <si>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</si>
  <si>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</si>
  <si>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</si>
  <si>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</si>
  <si>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</si>
  <si>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</si>
  <si>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</si>
  <si>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</si>
  <si>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</si>
  <si>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</si>
  <si>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</si>
  <si>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</si>
  <si>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</si>
  <si>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</si>
  <si>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</si>
  <si>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</si>
  <si>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</si>
  <si>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</si>
  <si>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</si>
  <si>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</si>
  <si>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</si>
  <si>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</si>
  <si>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</si>
  <si>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</si>
  <si>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</si>
  <si>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</si>
  <si>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</si>
  <si>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</si>
  <si>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</si>
  <si>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</si>
  <si>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</si>
  <si>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</si>
  <si>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</si>
  <si>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</si>
  <si>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</si>
  <si>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</si>
  <si>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</si>
  <si>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</si>
  <si>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</si>
  <si>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</si>
  <si>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</si>
  <si>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</si>
  <si>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</si>
  <si>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</si>
  <si>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</si>
  <si>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</si>
  <si>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</si>
  <si>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</si>
  <si>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</si>
  <si>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</si>
  <si>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</si>
  <si>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</si>
  <si>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</si>
  <si>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</si>
  <si>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</si>
  <si>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</si>
  <si>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</si>
  <si>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</si>
  <si>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</si>
  <si>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</si>
  <si>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</si>
  <si>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</si>
  <si>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</si>
  <si>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</si>
  <si>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</si>
  <si>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</si>
  <si>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</si>
  <si>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</si>
  <si>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</si>
  <si>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</si>
  <si>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</si>
  <si>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</si>
  <si>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</si>
  <si>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</si>
  <si>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</si>
  <si>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</si>
  <si>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</si>
  <si>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</si>
  <si>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</si>
  <si>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</si>
  <si>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</si>
  <si>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</si>
  <si>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</si>
  <si>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</si>
  <si>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</si>
  <si>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</si>
  <si>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</si>
  <si>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</si>
  <si>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</si>
  <si>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</si>
  <si>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</si>
  <si>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</si>
  <si>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</si>
  <si>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</si>
  <si>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</si>
  <si>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</si>
  <si>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</si>
  <si>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</si>
  <si>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</si>
  <si>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</si>
  <si>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</si>
  <si>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</si>
  <si>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</si>
  <si>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</si>
  <si>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</si>
  <si>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</si>
  <si>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</si>
  <si>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</si>
  <si>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</si>
  <si>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</si>
  <si>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</si>
  <si>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</si>
  <si>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</si>
  <si>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</si>
  <si>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</si>
  <si>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</si>
  <si>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</si>
  <si>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</si>
  <si>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</si>
  <si>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</si>
  <si>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</si>
  <si>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</si>
  <si>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</si>
  <si>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</si>
  <si>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</si>
  <si>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</si>
  <si>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</si>
  <si>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</si>
  <si>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</si>
  <si>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</si>
  <si>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</si>
  <si>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</si>
  <si>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</si>
  <si>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</si>
  <si>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</si>
  <si>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</si>
  <si>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</si>
  <si>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</si>
  <si>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</si>
  <si>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</si>
  <si>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</si>
  <si>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</si>
  <si>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</si>
  <si>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</si>
  <si>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</si>
  <si>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</si>
  <si>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</si>
  <si>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</si>
  <si>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</si>
  <si>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</si>
  <si>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</si>
  <si>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</si>
  <si>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</si>
  <si>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</si>
  <si>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</si>
  <si>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</si>
  <si>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</si>
  <si>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</si>
  <si>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</si>
  <si>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</si>
  <si>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</si>
  <si>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</si>
  <si>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</si>
  <si>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</si>
  <si>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</si>
  <si>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</si>
  <si>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</si>
  <si>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</si>
  <si>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</si>
  <si>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</si>
  <si>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</si>
  <si>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</si>
  <si>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</si>
  <si>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</si>
  <si>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</si>
  <si>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</si>
  <si>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</si>
  <si>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</si>
  <si>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</si>
  <si>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</si>
  <si>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</si>
  <si>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</si>
  <si>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</si>
  <si>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</si>
  <si>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</si>
  <si>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</si>
  <si>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</si>
  <si>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</si>
  <si>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</si>
  <si>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</si>
  <si>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</si>
  <si>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</si>
  <si>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</si>
  <si>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</si>
  <si>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</si>
  <si>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</si>
  <si>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</si>
  <si>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</si>
  <si>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</si>
  <si>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</si>
  <si>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</si>
  <si>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</si>
  <si>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</si>
  <si>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</si>
  <si>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</si>
  <si>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</si>
  <si>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</si>
  <si>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</si>
  <si>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</si>
  <si>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</si>
  <si>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</si>
  <si>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</si>
  <si>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</si>
  <si>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</si>
  <si>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</si>
  <si>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</si>
  <si>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</si>
  <si>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</si>
  <si>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</si>
  <si>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</si>
  <si>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</si>
  <si>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</si>
  <si>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</si>
  <si>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</si>
  <si>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</si>
  <si>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</si>
  <si>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</si>
  <si>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</si>
  <si>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</si>
  <si>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</si>
  <si>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</si>
  <si>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</si>
  <si>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</si>
  <si>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</si>
  <si>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</si>
  <si>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</si>
  <si>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</si>
  <si>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</si>
  <si>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</si>
  <si>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</si>
  <si>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</si>
  <si>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</si>
  <si>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</si>
  <si>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</si>
  <si>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</si>
  <si>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</si>
  <si>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</si>
  <si>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</si>
  <si>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</si>
  <si>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</si>
  <si>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</si>
  <si>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</si>
  <si>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</si>
  <si>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</si>
  <si>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</si>
  <si>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</si>
  <si>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</si>
  <si>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</si>
  <si>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</si>
  <si>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</si>
  <si>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</si>
  <si>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</si>
  <si>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</si>
  <si>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</si>
  <si>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</si>
  <si>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</si>
  <si>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</si>
  <si>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</si>
  <si>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</si>
  <si>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</si>
  <si>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</si>
  <si>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</si>
  <si>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</si>
  <si>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</si>
  <si>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</si>
  <si>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</si>
  <si>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</si>
  <si>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</si>
  <si>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</si>
  <si>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</si>
  <si>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</si>
  <si>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</si>
  <si>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</si>
  <si>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</si>
  <si>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</si>
  <si>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</si>
  <si>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</si>
  <si>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</si>
  <si>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</si>
  <si>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</si>
  <si>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</si>
  <si>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</si>
  <si>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</si>
  <si>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</si>
  <si>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</si>
  <si>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</si>
  <si>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</si>
  <si>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</si>
  <si>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</si>
  <si>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</si>
  <si>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</si>
  <si>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</si>
  <si>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</si>
  <si>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</si>
  <si>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</si>
  <si>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</si>
  <si>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</si>
  <si>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</si>
  <si>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</si>
  <si>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</si>
  <si>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</si>
  <si>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</si>
  <si>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</si>
  <si>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</si>
  <si>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</si>
  <si>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</si>
  <si>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</si>
  <si>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</si>
  <si>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</si>
  <si>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</si>
  <si>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</si>
  <si>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</si>
  <si>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</si>
  <si>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</si>
  <si>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</si>
  <si>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</si>
  <si>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</si>
  <si>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</si>
  <si>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</si>
  <si>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</si>
  <si>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</si>
  <si>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</si>
  <si>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</si>
  <si>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</si>
  <si>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</si>
  <si>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</si>
  <si>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</si>
  <si>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</si>
  <si>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</si>
  <si>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</si>
  <si>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</si>
  <si>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</si>
  <si>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</si>
  <si>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</si>
  <si>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</si>
  <si>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</si>
  <si>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</si>
  <si>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</si>
  <si>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</si>
  <si>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</si>
  <si>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</si>
  <si>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</si>
  <si>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</si>
  <si>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</si>
  <si>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</si>
  <si>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</si>
  <si>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</si>
  <si>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</si>
  <si>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</si>
  <si>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</si>
  <si>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</si>
  <si>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</si>
  <si>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</si>
  <si>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</si>
  <si>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</si>
  <si>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</si>
  <si>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</si>
  <si>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</si>
  <si>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</si>
  <si>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</si>
  <si>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</si>
  <si>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</si>
  <si>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</si>
  <si>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</si>
  <si>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</si>
  <si>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</si>
  <si>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</si>
  <si>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</si>
  <si>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</si>
  <si>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</si>
  <si>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</si>
  <si>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</si>
  <si>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</si>
  <si>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</si>
  <si>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</si>
  <si>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</si>
  <si>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</si>
  <si>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</si>
  <si>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</si>
  <si>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</si>
  <si>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</si>
  <si>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</si>
  <si>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</si>
  <si>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</si>
  <si>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</si>
  <si>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</si>
  <si>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</si>
  <si>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</si>
  <si>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</si>
  <si>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</si>
  <si>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</si>
  <si>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</si>
  <si>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</si>
  <si>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</si>
  <si>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</si>
  <si>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</si>
  <si>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</si>
  <si>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</si>
  <si>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</si>
  <si>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</si>
  <si>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</si>
  <si>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</si>
  <si>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</si>
  <si>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</si>
  <si>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</si>
  <si>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</si>
  <si>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</si>
  <si>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</si>
  <si>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</si>
  <si>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</si>
  <si>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</si>
  <si>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</si>
  <si>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</si>
  <si>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</si>
  <si>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</si>
  <si>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</si>
  <si>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</si>
  <si>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</si>
  <si>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</si>
  <si>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</si>
  <si>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</si>
  <si>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</si>
  <si>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</si>
  <si>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</si>
  <si>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</si>
  <si>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</si>
  <si>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</si>
  <si>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</si>
  <si>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</si>
  <si>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</si>
  <si>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</si>
  <si>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</si>
  <si>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</si>
  <si>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</si>
  <si>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</si>
  <si>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</si>
  <si>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</si>
  <si>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</si>
  <si>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</si>
  <si>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</si>
  <si>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</si>
  <si>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</si>
  <si>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</si>
  <si>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</si>
  <si>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</si>
  <si>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</si>
  <si>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</si>
  <si>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</si>
  <si>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</si>
  <si>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</si>
  <si>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</si>
  <si>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</si>
  <si>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</si>
  <si>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</si>
  <si>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</si>
  <si>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</si>
  <si>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</si>
  <si>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</si>
  <si>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</si>
  <si>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</si>
  <si>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</si>
  <si>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</si>
  <si>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</si>
  <si>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</si>
  <si>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</si>
  <si>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</si>
  <si>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</si>
  <si>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</si>
  <si>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</si>
  <si>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</si>
  <si>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</si>
  <si>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</si>
  <si>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</si>
  <si>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</si>
  <si>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</si>
  <si>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</si>
  <si>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</si>
  <si>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</si>
  <si>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</si>
  <si>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</si>
  <si>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</si>
  <si>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</si>
  <si>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</si>
  <si>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</si>
  <si>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</si>
  <si>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</si>
  <si>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</si>
  <si>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</si>
  <si>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</si>
  <si>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</si>
  <si>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</si>
  <si>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</si>
  <si>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</si>
  <si>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</si>
  <si>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</si>
  <si>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</si>
  <si>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</si>
  <si>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</si>
  <si>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</si>
  <si>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</si>
  <si>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</si>
  <si>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</si>
  <si>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</si>
  <si>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</si>
  <si>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</si>
  <si>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</si>
  <si>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</si>
  <si>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</si>
  <si>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</si>
  <si>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</si>
  <si>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</si>
  <si>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</si>
  <si>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</si>
  <si>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</si>
  <si>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</si>
  <si>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</si>
  <si>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</si>
  <si>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</si>
  <si>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</si>
  <si>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</si>
  <si>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</si>
  <si>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</si>
  <si>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</si>
  <si>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</si>
  <si>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</si>
  <si>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</si>
  <si>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</si>
  <si>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</si>
  <si>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</si>
  <si>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</si>
  <si>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</si>
  <si>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</si>
  <si>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</si>
  <si>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</si>
  <si>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</si>
  <si>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</si>
  <si>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</si>
  <si>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</si>
  <si>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</si>
  <si>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</si>
  <si>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</si>
  <si>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</si>
  <si>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</si>
  <si>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</si>
  <si>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</si>
  <si>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</si>
  <si>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</si>
  <si>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</si>
  <si>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</si>
  <si>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</si>
  <si>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</si>
  <si>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</si>
  <si>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</si>
  <si>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</si>
  <si>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</si>
  <si>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</si>
  <si>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</si>
  <si>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</si>
  <si>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</si>
  <si>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</si>
  <si>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</si>
  <si>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</si>
  <si>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</si>
  <si>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</si>
  <si>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</si>
  <si>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</si>
  <si>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</si>
  <si>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</si>
  <si>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</si>
  <si>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</si>
  <si>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</si>
  <si>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</si>
  <si>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</si>
  <si>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</si>
  <si>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</si>
  <si>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</si>
  <si>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</si>
  <si>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</si>
  <si>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</si>
  <si>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</si>
  <si>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</si>
  <si>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</si>
  <si>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</si>
  <si>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</si>
  <si>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</si>
  <si>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</si>
  <si>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</si>
  <si>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</si>
  <si>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</si>
  <si>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</si>
  <si>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</si>
  <si>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</si>
  <si>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</si>
  <si>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</si>
  <si>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</si>
  <si>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</si>
  <si>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</si>
  <si>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</si>
  <si>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</si>
  <si>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</si>
  <si>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</si>
  <si>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</si>
  <si>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</si>
  <si>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</si>
  <si>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</si>
  <si>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</si>
  <si>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</si>
  <si>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</si>
  <si>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</si>
  <si>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</si>
  <si>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</si>
  <si>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</si>
  <si>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</si>
  <si>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</si>
  <si>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</si>
  <si>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</si>
  <si>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</si>
  <si>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</si>
  <si>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</si>
  <si>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</si>
  <si>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</si>
  <si>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</si>
  <si>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</si>
  <si>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</si>
  <si>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</si>
  <si>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</si>
  <si>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</si>
  <si>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</si>
  <si>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</si>
  <si>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</si>
  <si>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</si>
  <si>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</si>
  <si>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</si>
  <si>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</si>
  <si>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</si>
  <si>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</si>
  <si>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</si>
  <si>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</si>
  <si>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</si>
  <si>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</si>
  <si>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</si>
  <si>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</si>
  <si>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</si>
  <si>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</si>
  <si>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</si>
  <si>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</si>
  <si>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</si>
  <si>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</si>
  <si>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</si>
  <si>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</si>
  <si>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</si>
  <si>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</si>
  <si>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</si>
  <si>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</si>
  <si>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</si>
  <si>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</si>
  <si>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</si>
  <si>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</si>
  <si>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</si>
  <si>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</si>
  <si>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</si>
  <si>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</si>
  <si>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</si>
  <si>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</si>
  <si>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</si>
  <si>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</si>
  <si>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</si>
  <si>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</si>
  <si>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</si>
  <si>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</si>
  <si>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</si>
  <si>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</si>
  <si>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</si>
  <si>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</si>
  <si>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</si>
  <si>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</si>
  <si>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</si>
  <si>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</si>
  <si>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</si>
  <si>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</si>
  <si>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</si>
  <si>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</si>
  <si>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</si>
  <si>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</si>
  <si>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</si>
  <si>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</si>
  <si>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</si>
  <si>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</si>
  <si>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</si>
  <si>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</si>
  <si>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</si>
  <si>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</si>
  <si>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</si>
  <si>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</si>
  <si>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</si>
  <si>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</si>
  <si>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</si>
  <si>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</si>
  <si>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</si>
  <si>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</si>
  <si>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</si>
  <si>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</si>
  <si>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</si>
  <si>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</si>
  <si>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</si>
  <si>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</si>
  <si>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</si>
  <si>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</si>
  <si>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</si>
  <si>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</si>
  <si>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</si>
  <si>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</si>
  <si>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</si>
  <si>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</si>
  <si>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</si>
  <si>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</si>
  <si>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</si>
  <si>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</si>
  <si>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</si>
  <si>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</si>
  <si>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</si>
  <si>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</si>
  <si>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</si>
  <si>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</si>
  <si>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</si>
  <si>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</si>
  <si>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</si>
  <si>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</si>
  <si>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</si>
  <si>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</si>
  <si>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</si>
  <si>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</si>
  <si>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</si>
  <si>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</si>
  <si>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</si>
  <si>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</si>
  <si>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</si>
  <si>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</si>
  <si>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</si>
  <si>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</si>
  <si>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</si>
  <si>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</si>
  <si>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</si>
  <si>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</si>
  <si>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</si>
  <si>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</si>
  <si>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</si>
  <si>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</si>
  <si>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</si>
  <si>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</si>
  <si>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</si>
  <si>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</si>
  <si>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</si>
  <si>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</si>
  <si>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</si>
  <si>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</si>
  <si>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</si>
  <si>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</si>
  <si>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</si>
  <si>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</si>
  <si>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</si>
  <si>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</si>
  <si>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</si>
  <si>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</si>
  <si>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</si>
  <si>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</si>
  <si>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</si>
  <si>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</si>
  <si>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</si>
  <si>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</si>
  <si>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</si>
  <si>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</si>
  <si>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</si>
  <si>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</si>
  <si>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</si>
  <si>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</si>
  <si>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</si>
  <si>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</si>
  <si>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</si>
  <si>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</si>
  <si>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</si>
  <si>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</si>
  <si>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</si>
  <si>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</si>
  <si>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</si>
  <si>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</si>
  <si>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</si>
  <si>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</si>
  <si>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</si>
  <si>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</si>
  <si>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</si>
  <si>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</si>
  <si>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</si>
  <si>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</si>
  <si>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</si>
  <si>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</si>
  <si>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</si>
  <si>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</si>
  <si>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</si>
  <si>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</si>
  <si>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</si>
  <si>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</si>
  <si>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</si>
  <si>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</si>
  <si>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</si>
  <si>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</si>
  <si>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</si>
  <si>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</si>
  <si>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</si>
  <si>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</si>
  <si>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</si>
  <si>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</si>
  <si>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</si>
  <si>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</si>
  <si>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</si>
  <si>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</si>
  <si>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</si>
  <si>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</si>
  <si>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</si>
  <si>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</si>
  <si>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</si>
  <si>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</si>
  <si>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</si>
  <si>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</si>
  <si>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</si>
  <si>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</si>
  <si>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</si>
  <si>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</si>
  <si>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</si>
  <si>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</si>
  <si>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</si>
  <si>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</si>
  <si>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</si>
  <si>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</si>
  <si>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</si>
  <si>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</si>
  <si>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</si>
  <si>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</si>
  <si>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</si>
  <si>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</si>
  <si>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</si>
  <si>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</si>
  <si>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</si>
  <si>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</si>
  <si>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</si>
  <si>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</si>
  <si>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</si>
  <si>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</si>
  <si>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</si>
  <si>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</si>
  <si>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</si>
  <si>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</si>
  <si>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</si>
  <si>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</si>
  <si>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</si>
  <si>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</si>
  <si>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</si>
  <si>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</si>
  <si>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</si>
  <si>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</si>
  <si>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</si>
  <si>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</si>
  <si>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</si>
  <si>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</si>
  <si>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</si>
  <si>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</si>
  <si>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</si>
  <si>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</si>
  <si>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</si>
  <si>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</si>
  <si>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</si>
  <si>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</si>
  <si>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</si>
  <si>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</si>
  <si>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</si>
  <si>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</si>
  <si>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</si>
  <si>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</si>
  <si>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</si>
  <si>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</si>
  <si>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</si>
  <si>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</si>
  <si>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</si>
  <si>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</si>
  <si>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</si>
  <si>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</si>
  <si>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</si>
  <si>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</si>
  <si>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</si>
  <si>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</si>
  <si>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</si>
  <si>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</si>
  <si>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</si>
  <si>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</si>
  <si>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</si>
  <si>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</si>
  <si>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</si>
  <si>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</si>
  <si>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</si>
  <si>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</si>
  <si>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</si>
  <si>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</si>
  <si>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</si>
  <si>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</si>
  <si>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</si>
  <si>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</si>
  <si>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</si>
  <si>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</si>
  <si>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</si>
  <si>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</si>
  <si>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</si>
  <si>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</si>
  <si>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</si>
  <si>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</si>
  <si>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</si>
  <si>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</si>
  <si>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</si>
  <si>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</si>
  <si>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</si>
  <si>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</si>
  <si>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</si>
  <si>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</si>
  <si>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</si>
  <si>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</si>
  <si>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</si>
  <si>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</si>
  <si>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</si>
  <si>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</si>
  <si>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</si>
  <si>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</si>
  <si>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</si>
  <si>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</si>
  <si>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</si>
  <si>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</si>
  <si>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</si>
  <si>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</si>
  <si>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</si>
  <si>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</si>
  <si>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</si>
  <si>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</si>
  <si>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</si>
  <si>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</si>
  <si>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</si>
  <si>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</si>
  <si>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</si>
  <si>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</si>
  <si>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</si>
  <si>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</si>
  <si>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</si>
  <si>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</si>
  <si>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</si>
  <si>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</si>
  <si>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</si>
  <si>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</si>
  <si>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</si>
  <si>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</si>
  <si>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</si>
  <si>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</si>
  <si>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</si>
  <si>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</si>
  <si>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</si>
  <si>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</si>
  <si>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</si>
  <si>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</si>
  <si>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</si>
  <si>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</si>
  <si>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</si>
  <si>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</si>
  <si>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</si>
  <si>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</si>
  <si>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</si>
  <si>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</si>
  <si>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</si>
  <si>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</si>
  <si>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</si>
  <si>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</si>
  <si>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</si>
  <si>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</si>
  <si>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</si>
  <si>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</si>
  <si>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</si>
  <si>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</si>
  <si>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</si>
  <si>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</si>
  <si>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</si>
  <si>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</si>
  <si>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</si>
  <si>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</si>
  <si>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</si>
  <si>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</si>
  <si>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</si>
  <si>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</si>
  <si>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</si>
  <si>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</si>
  <si>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</si>
  <si>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</si>
  <si>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</si>
  <si>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</si>
  <si>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</si>
  <si>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</si>
  <si>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</si>
  <si>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</si>
  <si>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</si>
  <si>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</si>
  <si>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</si>
  <si>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</si>
  <si>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</si>
  <si>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</si>
  <si>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</si>
  <si>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</si>
  <si>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</si>
  <si>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</si>
  <si>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</si>
  <si>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</si>
  <si>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</si>
  <si>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</si>
  <si>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</si>
  <si>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</si>
  <si>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</si>
  <si>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</si>
  <si>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</si>
  <si>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</si>
  <si>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</si>
  <si>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</si>
  <si>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</si>
  <si>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</si>
  <si>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</si>
  <si>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</si>
  <si>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</si>
  <si>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</si>
  <si>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</si>
  <si>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</si>
  <si>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</si>
  <si>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</si>
  <si>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</si>
  <si>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</si>
  <si>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</si>
  <si>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</si>
  <si>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</si>
  <si>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</si>
  <si>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</si>
  <si>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</si>
  <si>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</si>
  <si>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</si>
  <si>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</si>
  <si>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</si>
  <si>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</si>
  <si>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</si>
  <si>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</si>
  <si>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</si>
  <si>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</si>
  <si>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</si>
  <si>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</si>
  <si>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</si>
  <si>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</si>
  <si>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</si>
  <si>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</si>
  <si>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</si>
  <si>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</si>
  <si>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</si>
  <si>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</si>
  <si>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</si>
  <si>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</si>
  <si>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</si>
  <si>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</si>
  <si>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</si>
  <si>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</si>
  <si>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</si>
  <si>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</si>
  <si>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</si>
  <si>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</si>
  <si>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</si>
  <si>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</si>
  <si>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</si>
  <si>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</si>
  <si>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</si>
  <si>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</si>
  <si>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</si>
  <si>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</si>
  <si>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</si>
  <si>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</si>
  <si>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</si>
  <si>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</si>
  <si>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</si>
  <si>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</si>
  <si>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</si>
  <si>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</si>
  <si>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</si>
  <si>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</si>
  <si>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</si>
  <si>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</si>
  <si>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</si>
  <si>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</si>
  <si>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</si>
  <si>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</si>
  <si>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</si>
  <si>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</si>
  <si>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</si>
  <si>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</si>
  <si>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</si>
  <si>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</si>
  <si>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</si>
  <si>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</si>
  <si>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</si>
  <si>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</si>
  <si>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</si>
  <si>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</si>
  <si>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</si>
  <si>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</si>
  <si>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</si>
  <si>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</si>
  <si>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</si>
  <si>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</si>
  <si>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</si>
  <si>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</si>
  <si>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</si>
  <si>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</si>
  <si>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</si>
  <si>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</si>
  <si>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</si>
  <si>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</si>
  <si>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</si>
  <si>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</si>
  <si>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</si>
  <si>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</si>
  <si>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</si>
  <si>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</si>
  <si>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</si>
  <si>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</si>
  <si>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</si>
  <si>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</si>
  <si>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</si>
  <si>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</si>
  <si>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</si>
  <si>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</si>
  <si>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</si>
  <si>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</si>
  <si>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</si>
  <si>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</si>
  <si>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</si>
  <si>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</si>
  <si>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</si>
  <si>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</si>
  <si>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</si>
  <si>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</si>
  <si>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</si>
  <si>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</si>
  <si>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</si>
  <si>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</si>
  <si>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</si>
  <si>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</si>
  <si>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</si>
  <si>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</si>
  <si>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</si>
  <si>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</si>
  <si>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</si>
  <si>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</si>
  <si>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</si>
  <si>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</si>
  <si>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</si>
  <si>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</si>
  <si>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</si>
  <si>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</si>
  <si>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</si>
  <si>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</si>
  <si>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</si>
  <si>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</si>
  <si>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</si>
  <si>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</si>
  <si>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</si>
  <si>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</si>
  <si>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</si>
  <si>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</si>
  <si>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</si>
  <si>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</si>
  <si>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</si>
  <si>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</si>
  <si>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</si>
  <si>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</si>
  <si>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</si>
  <si>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</si>
  <si>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</si>
  <si>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</si>
  <si>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</si>
  <si>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</si>
  <si>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</si>
  <si>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</si>
  <si>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</si>
  <si>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</si>
  <si>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</si>
  <si>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</si>
  <si>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</si>
  <si>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</si>
  <si>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</si>
  <si>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</si>
  <si>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</si>
  <si>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</si>
  <si>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</si>
  <si>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</si>
  <si>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</si>
  <si>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</si>
  <si>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</si>
  <si>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</si>
  <si>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</si>
  <si>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</si>
  <si>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</si>
  <si>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</si>
  <si>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</si>
  <si>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</si>
  <si>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</si>
  <si>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</si>
  <si>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</si>
  <si>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</si>
  <si>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</si>
  <si>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</si>
  <si>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</si>
  <si>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</si>
  <si>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</si>
  <si>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</si>
  <si>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</si>
  <si>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</si>
  <si>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</si>
  <si>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</si>
  <si>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</si>
  <si>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</si>
  <si>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</si>
  <si>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</si>
  <si>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</si>
  <si>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</si>
  <si>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</si>
  <si>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</si>
  <si>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</si>
  <si>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</si>
  <si>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</si>
  <si>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</si>
  <si>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</si>
  <si>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</si>
  <si>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</si>
  <si>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</si>
  <si>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</si>
  <si>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</si>
  <si>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</si>
  <si>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</si>
  <si>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</si>
  <si>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</si>
  <si>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</si>
  <si>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</si>
  <si>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</si>
  <si>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</si>
  <si>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</si>
  <si>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</si>
  <si>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</si>
  <si>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</si>
  <si>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</si>
  <si>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</si>
  <si>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</si>
  <si>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</si>
  <si>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</si>
  <si>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</si>
  <si>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</si>
  <si>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</si>
  <si>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</si>
  <si>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</si>
  <si>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</si>
  <si>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</si>
  <si>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</si>
  <si>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</si>
  <si>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</si>
  <si>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</si>
  <si>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</si>
  <si>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</si>
  <si>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</si>
  <si>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</si>
  <si>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</si>
  <si>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</si>
  <si>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</si>
  <si>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</si>
  <si>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</si>
  <si>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</si>
  <si>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</si>
  <si>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</si>
  <si>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</si>
  <si>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</si>
  <si>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</si>
  <si>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</si>
  <si>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</si>
  <si>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</si>
  <si>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</si>
  <si>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</si>
  <si>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</si>
  <si>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</si>
  <si>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</si>
  <si>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</si>
  <si>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</si>
  <si>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</si>
  <si>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</si>
  <si>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</si>
  <si>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</si>
  <si>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</si>
  <si>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</si>
  <si>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</si>
  <si>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</si>
  <si>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</si>
  <si>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</si>
  <si>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</si>
  <si>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</si>
  <si>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</si>
  <si>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</si>
  <si>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</si>
  <si>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</si>
  <si>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</si>
  <si>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</si>
  <si>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</si>
  <si>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</si>
  <si>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</si>
  <si>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</si>
  <si>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</si>
  <si>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</si>
  <si>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</si>
  <si>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</si>
  <si>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</si>
  <si>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</si>
  <si>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</si>
  <si>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</si>
  <si>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</si>
  <si>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</si>
  <si>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</si>
  <si>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</si>
  <si>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</si>
  <si>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</si>
  <si>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</si>
  <si>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</si>
  <si>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</si>
  <si>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</si>
  <si>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</si>
  <si>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</si>
  <si>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</si>
  <si>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</si>
  <si>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</si>
  <si>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</si>
  <si>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</si>
  <si>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</si>
  <si>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</si>
  <si>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</si>
  <si>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</si>
  <si>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</si>
  <si>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</si>
  <si>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</si>
  <si>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</si>
  <si>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</si>
  <si>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</si>
  <si>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</si>
  <si>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</si>
  <si>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</si>
  <si>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</si>
  <si>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</si>
  <si>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</si>
  <si>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</si>
  <si>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</si>
  <si>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</si>
  <si>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</si>
  <si>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</si>
  <si>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</si>
  <si>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</si>
  <si>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</si>
  <si>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</si>
  <si>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</si>
  <si>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</si>
  <si>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</si>
  <si>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</si>
  <si>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</si>
  <si>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</si>
  <si>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</si>
  <si>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</si>
  <si>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</si>
  <si>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</si>
  <si>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</si>
  <si>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</si>
  <si>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</si>
  <si>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</si>
  <si>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</si>
  <si>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</si>
  <si>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</si>
  <si>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</si>
  <si>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</si>
  <si>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</si>
  <si>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</si>
  <si>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</si>
  <si>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</si>
  <si>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</si>
  <si>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</si>
  <si>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</si>
  <si>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</si>
  <si>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</si>
  <si>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</si>
  <si>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</si>
  <si>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</si>
  <si>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</si>
  <si>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</si>
  <si>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</si>
  <si>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</si>
  <si>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</si>
  <si>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</si>
  <si>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</si>
  <si>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</si>
  <si>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</si>
  <si>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</si>
  <si>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</si>
  <si>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</si>
  <si>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</si>
  <si>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</si>
  <si>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</si>
  <si>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</si>
  <si>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</si>
  <si>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</si>
  <si>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</si>
  <si>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</si>
  <si>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</si>
  <si>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</si>
  <si>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</si>
  <si>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</si>
  <si>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</si>
  <si>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</si>
  <si>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</si>
  <si>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</si>
  <si>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</si>
  <si>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</si>
  <si>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</si>
  <si>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</si>
  <si>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</si>
  <si>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</si>
  <si>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</si>
  <si>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</si>
  <si>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</si>
  <si>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</si>
  <si>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</si>
  <si>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</si>
  <si>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</si>
  <si>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</si>
  <si>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</si>
  <si>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</si>
  <si>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</si>
  <si>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</si>
  <si>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</si>
  <si>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</si>
  <si>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</si>
  <si>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</si>
  <si>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</si>
  <si>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</si>
  <si>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</si>
  <si>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</si>
  <si>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</si>
  <si>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</si>
  <si>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</si>
  <si>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</si>
  <si>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</si>
  <si>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</si>
  <si>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</si>
  <si>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</si>
  <si>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</si>
  <si>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</si>
  <si>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</si>
  <si>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</si>
  <si>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</si>
  <si>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</si>
  <si>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</si>
  <si>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</si>
  <si>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</si>
  <si>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</si>
  <si>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</si>
  <si>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</si>
  <si>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</si>
  <si>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</si>
  <si>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</si>
  <si>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</si>
  <si>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</si>
  <si>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</si>
  <si>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</si>
  <si>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</si>
  <si>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</si>
  <si>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</si>
  <si>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</si>
  <si>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</si>
  <si>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</si>
  <si>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</si>
  <si>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</si>
  <si>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</si>
  <si>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</si>
  <si>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</si>
  <si>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</si>
  <si>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</si>
  <si>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</si>
  <si>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</si>
  <si>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</si>
  <si>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</si>
  <si>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</si>
  <si>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</si>
  <si>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</si>
  <si>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</si>
  <si>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</si>
  <si>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</si>
  <si>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</si>
  <si>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</si>
  <si>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</si>
  <si>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</si>
  <si>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</si>
  <si>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</si>
  <si>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</si>
  <si>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</si>
  <si>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</si>
  <si>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</si>
  <si>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</si>
  <si>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</si>
  <si>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</si>
  <si>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</si>
  <si>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</si>
  <si>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</si>
  <si>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</si>
  <si>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</si>
  <si>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</si>
  <si>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</si>
  <si>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</si>
  <si>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</si>
  <si>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</si>
  <si>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</si>
  <si>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</si>
  <si>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</si>
  <si>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</si>
  <si>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</si>
  <si>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</si>
  <si>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</si>
  <si>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</si>
  <si>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</si>
  <si>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</si>
  <si>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</si>
  <si>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</si>
  <si>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</si>
  <si>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</si>
  <si>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</si>
  <si>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</si>
  <si>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</si>
  <si>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</si>
  <si>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</si>
  <si>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</si>
  <si>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</si>
  <si>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</si>
  <si>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</si>
  <si>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</si>
  <si>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</si>
  <si>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</si>
  <si>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</si>
  <si>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</si>
  <si>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</si>
  <si>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</si>
  <si>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</si>
  <si>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</si>
  <si>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</si>
  <si>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</si>
  <si>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</si>
  <si>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</si>
  <si>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</si>
  <si>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</si>
  <si>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</si>
  <si>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</si>
  <si>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</si>
  <si>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</si>
  <si>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</si>
  <si>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</si>
  <si>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</si>
  <si>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</si>
  <si>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</si>
  <si>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</si>
  <si>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</si>
  <si>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</si>
  <si>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</si>
  <si>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</si>
  <si>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</si>
  <si>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</si>
  <si>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</si>
  <si>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</si>
  <si>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</si>
  <si>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</si>
  <si>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</si>
  <si>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</si>
  <si>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</si>
  <si>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</si>
  <si>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</si>
  <si>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</si>
  <si>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</si>
  <si>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</si>
  <si>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</si>
  <si>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</si>
  <si>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</si>
  <si>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</si>
  <si>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</si>
  <si>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</si>
  <si>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</si>
  <si>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</si>
  <si>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</si>
  <si>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</si>
  <si>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</si>
  <si>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</si>
  <si>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</si>
  <si>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</si>
  <si>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</si>
  <si>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</si>
  <si>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</si>
  <si>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</si>
  <si>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</si>
  <si>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</si>
  <si>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</si>
  <si>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</si>
  <si>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</si>
  <si>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</si>
  <si>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</si>
  <si>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</si>
  <si>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</si>
  <si>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</si>
  <si>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</si>
  <si>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</si>
  <si>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</si>
  <si>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</si>
  <si>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</si>
  <si>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</si>
  <si>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</si>
  <si>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</si>
  <si>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</si>
  <si>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</si>
  <si>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</si>
  <si>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</si>
  <si>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</si>
  <si>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</si>
  <si>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</si>
  <si>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</si>
  <si>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</si>
  <si>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</si>
  <si>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</si>
  <si>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</si>
  <si>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</si>
  <si>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</si>
  <si>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</si>
  <si>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</si>
  <si>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</si>
  <si>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</si>
  <si>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</si>
  <si>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</si>
  <si>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</si>
  <si>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</si>
  <si>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</si>
  <si>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</si>
  <si>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</si>
  <si>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</si>
  <si>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</si>
  <si>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</si>
  <si>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</si>
  <si>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</si>
  <si>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</si>
  <si>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</si>
  <si>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</si>
  <si>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</si>
  <si>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</si>
  <si>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</si>
  <si>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</si>
  <si>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</si>
  <si>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</si>
  <si>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</si>
  <si>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</si>
  <si>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</si>
  <si>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</si>
  <si>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</si>
  <si>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</si>
  <si>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</si>
  <si>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</si>
  <si>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</si>
  <si>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</si>
  <si>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</si>
  <si>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</si>
  <si>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</si>
  <si>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</si>
  <si>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</si>
  <si>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</si>
  <si>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</si>
  <si>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</si>
  <si>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</si>
  <si>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</si>
  <si>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</si>
  <si>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</si>
  <si>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</si>
  <si>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</si>
  <si>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</si>
  <si>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</si>
  <si>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</si>
  <si>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</si>
  <si>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</si>
  <si>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</si>
  <si>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</si>
  <si>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</si>
  <si>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</si>
  <si>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</si>
  <si>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</si>
  <si>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</si>
  <si>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</si>
  <si>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</si>
  <si>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</si>
  <si>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</si>
  <si>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</si>
  <si>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</si>
  <si>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</si>
  <si>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</si>
  <si>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</si>
  <si>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</si>
  <si>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</si>
  <si>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</si>
  <si>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</si>
  <si>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</si>
  <si>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</si>
  <si>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</si>
  <si>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</si>
  <si>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</si>
  <si>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</si>
  <si>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</si>
  <si>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</si>
  <si>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</si>
  <si>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</si>
  <si>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</si>
  <si>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</si>
  <si>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</si>
  <si>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</si>
  <si>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</si>
  <si>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</si>
  <si>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</si>
  <si>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</si>
  <si>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</si>
  <si>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</si>
  <si>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</si>
  <si>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</si>
  <si>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</si>
  <si>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</si>
  <si>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</si>
  <si>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</si>
  <si>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</si>
  <si>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</si>
  <si>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</si>
  <si>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</si>
  <si>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</si>
  <si>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</si>
  <si>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</si>
  <si>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</si>
  <si>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</si>
  <si>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</si>
  <si>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</si>
  <si>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</si>
  <si>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</si>
  <si>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</si>
  <si>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</si>
  <si>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</si>
  <si>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</si>
  <si>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</si>
  <si>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</si>
  <si>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</si>
  <si>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</si>
  <si>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</si>
  <si>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</si>
  <si>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</si>
  <si>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</si>
  <si>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</si>
  <si>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</si>
  <si>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</si>
  <si>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</si>
  <si>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</si>
  <si>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</si>
  <si>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</si>
  <si>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</si>
  <si>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</si>
  <si>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</si>
  <si>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</si>
  <si>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</si>
  <si>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</si>
  <si>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</si>
  <si>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</si>
  <si>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</si>
  <si>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</si>
  <si>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</si>
  <si>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</si>
  <si>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</si>
  <si>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</si>
  <si>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</si>
  <si>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</si>
  <si>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</si>
  <si>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</si>
  <si>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</si>
  <si>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</si>
  <si>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</si>
  <si>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</si>
  <si>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</si>
  <si>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</si>
  <si>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</si>
  <si>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</si>
  <si>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</si>
  <si>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</si>
  <si>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</si>
  <si>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</si>
  <si>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</si>
  <si>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</si>
  <si>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</si>
  <si>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</si>
  <si>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</si>
  <si>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</si>
  <si>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</si>
  <si>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</si>
  <si>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</si>
  <si>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</si>
  <si>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</si>
  <si>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</si>
  <si>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</si>
  <si>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</si>
  <si>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</si>
  <si>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</si>
  <si>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</si>
  <si>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</si>
  <si>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</si>
  <si>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</si>
  <si>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</si>
  <si>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</si>
  <si>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</si>
  <si>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</si>
  <si>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</si>
  <si>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</si>
  <si>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</si>
  <si>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</si>
  <si>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</si>
  <si>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</si>
  <si>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</si>
  <si>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</si>
  <si>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</si>
  <si>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</si>
  <si>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</si>
  <si>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</si>
  <si>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</si>
  <si>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</si>
  <si>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</si>
  <si>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</si>
  <si>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</si>
  <si>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</si>
  <si>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</si>
  <si>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</si>
  <si>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</si>
  <si>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</si>
  <si>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</si>
  <si>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</si>
  <si>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</si>
  <si>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</si>
  <si>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</si>
  <si>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</si>
  <si>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</si>
  <si>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</si>
  <si>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</si>
  <si>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</si>
  <si>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</si>
  <si>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</si>
  <si>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</si>
  <si>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</si>
  <si>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</si>
  <si>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</si>
  <si>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</si>
  <si>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</si>
  <si>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</si>
  <si>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</si>
  <si>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</si>
  <si>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</si>
  <si>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</si>
  <si>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</si>
  <si>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</si>
  <si>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</si>
  <si>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</si>
  <si>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</si>
  <si>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</si>
  <si>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</si>
  <si>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</si>
  <si>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</si>
  <si>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</si>
  <si>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</si>
  <si>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</si>
  <si>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</si>
  <si>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</si>
  <si>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</si>
  <si>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</si>
  <si>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</si>
  <si>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</si>
  <si>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</si>
  <si>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</si>
  <si>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</si>
  <si>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</si>
  <si>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</si>
  <si>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</si>
  <si>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</si>
  <si>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</si>
  <si>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</si>
  <si>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</si>
  <si>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</si>
  <si>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</si>
  <si>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</si>
  <si>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</si>
  <si>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</si>
  <si>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</si>
  <si>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</si>
  <si>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</si>
  <si>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</si>
  <si>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</si>
  <si>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</si>
  <si>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</si>
  <si>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</si>
  <si>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</si>
  <si>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</si>
  <si>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</si>
  <si>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</si>
  <si>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</si>
  <si>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</si>
  <si>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</si>
  <si>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</si>
  <si>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</si>
  <si>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</si>
  <si>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</si>
  <si>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</si>
  <si>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</si>
  <si>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</si>
  <si>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</si>
  <si>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</si>
  <si>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</si>
  <si>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</si>
  <si>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</si>
  <si>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</si>
  <si>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</si>
  <si>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</si>
  <si>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</si>
  <si>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</si>
  <si>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</si>
  <si>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</si>
  <si>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</si>
  <si>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</si>
  <si>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</si>
  <si>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</si>
  <si>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</si>
  <si>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</si>
  <si>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</si>
  <si>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</si>
  <si>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</si>
  <si>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</si>
  <si>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</si>
  <si>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</si>
  <si>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</si>
  <si>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</si>
  <si>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</si>
  <si>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</si>
  <si>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</si>
  <si>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</si>
  <si>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</si>
  <si>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</si>
  <si>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</si>
  <si>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</si>
  <si>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</si>
  <si>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</si>
  <si>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</si>
  <si>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</si>
  <si>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</si>
  <si>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</si>
  <si>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</si>
  <si>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</si>
  <si>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</si>
  <si>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</si>
  <si>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</si>
  <si>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</si>
  <si>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</si>
  <si>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</si>
  <si>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</si>
  <si>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</si>
  <si>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</si>
  <si>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</si>
  <si>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</si>
  <si>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</si>
  <si>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</si>
  <si>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</si>
  <si>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</si>
  <si>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</si>
  <si>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</si>
  <si>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</si>
  <si>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</si>
  <si>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</si>
  <si>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</si>
  <si>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</si>
  <si>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</si>
  <si>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</si>
  <si>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</si>
  <si>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</si>
  <si>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</si>
  <si>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</si>
  <si>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</si>
  <si>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</si>
  <si>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</si>
  <si>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</si>
  <si>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</si>
  <si>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</si>
  <si>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</si>
  <si>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</si>
  <si>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</si>
  <si>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</si>
  <si>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</si>
  <si>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</si>
  <si>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</si>
  <si>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</si>
  <si>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</si>
  <si>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</si>
  <si>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</si>
  <si>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</si>
  <si>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</si>
  <si>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</si>
  <si>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</si>
  <si>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</si>
  <si>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</si>
  <si>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</si>
  <si>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</si>
  <si>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</si>
  <si>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</si>
  <si>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</si>
  <si>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</si>
  <si>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</si>
  <si>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</si>
  <si>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</si>
  <si>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</si>
  <si>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</si>
  <si>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</si>
  <si>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</si>
  <si>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</si>
  <si>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</si>
  <si>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</si>
  <si>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</si>
  <si>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</si>
  <si>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</si>
  <si>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</si>
  <si>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</si>
  <si>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</si>
  <si>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</si>
  <si>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</si>
  <si>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</si>
  <si>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</si>
  <si>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</si>
  <si>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</si>
  <si>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</si>
  <si>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</si>
  <si>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</si>
  <si>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</si>
  <si>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</si>
  <si>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</si>
  <si>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</si>
  <si>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</si>
  <si>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</si>
  <si>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</si>
  <si>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</si>
  <si>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</si>
  <si>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</si>
  <si>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</si>
  <si>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</si>
  <si>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</si>
  <si>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</si>
  <si>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</si>
  <si>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</si>
  <si>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</si>
  <si>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</si>
  <si>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</si>
  <si>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</si>
  <si>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</si>
  <si>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</si>
  <si>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</si>
  <si>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</si>
  <si>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</si>
  <si>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</si>
  <si>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</si>
  <si>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</si>
  <si>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</si>
  <si>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</si>
  <si>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</si>
  <si>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</si>
  <si>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</si>
  <si>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</si>
  <si>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</si>
  <si>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</si>
  <si>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</si>
  <si>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</si>
  <si>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</si>
  <si>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</si>
  <si>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</si>
  <si>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</si>
  <si>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</si>
  <si>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</si>
  <si>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</si>
  <si>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</si>
  <si>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</si>
  <si>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</si>
  <si>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</si>
  <si>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</si>
  <si>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</si>
  <si>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</si>
  <si>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</si>
  <si>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</si>
  <si>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</si>
  <si>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</si>
  <si>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</si>
  <si>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</si>
  <si>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</si>
  <si>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</si>
  <si>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</si>
  <si>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</si>
  <si>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</si>
  <si>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</si>
  <si>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</si>
  <si>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</si>
  <si>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</si>
  <si>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</si>
  <si>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</si>
  <si>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</si>
  <si>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</si>
  <si>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</si>
  <si>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</si>
  <si>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</si>
  <si>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</si>
  <si>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</si>
  <si>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</si>
  <si>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</si>
  <si>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</si>
  <si>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</si>
  <si>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</si>
  <si>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</si>
  <si>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</si>
  <si>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</si>
  <si>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</si>
  <si>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</si>
  <si>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</si>
  <si>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</si>
  <si>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</si>
  <si>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</si>
  <si>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</si>
  <si>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</si>
  <si>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</si>
  <si>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</si>
  <si>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</si>
  <si>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</si>
  <si>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</si>
  <si>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</si>
  <si>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</si>
  <si>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</si>
  <si>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</si>
  <si>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</si>
  <si>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</si>
  <si>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</si>
  <si>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</si>
  <si>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</si>
  <si>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</si>
  <si>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</si>
  <si>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</si>
  <si>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</si>
  <si>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</si>
  <si>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</si>
  <si>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</si>
  <si>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</si>
  <si>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</si>
  <si>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</si>
  <si>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</si>
  <si>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</si>
  <si>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</si>
  <si>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</si>
  <si>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</si>
  <si>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</si>
  <si>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</si>
  <si>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</si>
  <si>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</si>
  <si>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</si>
  <si>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</si>
  <si>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</si>
  <si>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</si>
  <si>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</si>
  <si>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</si>
  <si>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</si>
  <si>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</si>
  <si>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</si>
  <si>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</si>
  <si>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</si>
  <si>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</si>
  <si>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</si>
  <si>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</si>
  <si>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</si>
  <si>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</si>
  <si>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</si>
  <si>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</si>
  <si>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</si>
  <si>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</si>
  <si>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</si>
  <si>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</si>
  <si>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</si>
  <si>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</si>
  <si>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</si>
  <si>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</si>
  <si>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</si>
  <si>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</si>
  <si>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</si>
  <si>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</si>
  <si>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</si>
  <si>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</si>
  <si>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</si>
  <si>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</si>
  <si>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</si>
  <si>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</si>
  <si>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</si>
  <si>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</si>
  <si>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</si>
  <si>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</si>
  <si>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</si>
  <si>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</si>
  <si>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</si>
  <si>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</si>
  <si>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</si>
  <si>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</si>
  <si>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</si>
  <si>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</si>
  <si>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</si>
  <si>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</si>
  <si>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</si>
  <si>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</si>
  <si>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</si>
  <si>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</si>
  <si>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</si>
  <si>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</si>
  <si>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</si>
  <si>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</si>
  <si>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</si>
  <si>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</si>
  <si>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</si>
  <si>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</si>
  <si>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</si>
  <si>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</si>
  <si>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</si>
  <si>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</si>
  <si>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</si>
  <si>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</si>
  <si>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</si>
  <si>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</si>
  <si>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</si>
  <si>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</si>
  <si>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</si>
  <si>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</si>
  <si>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</si>
  <si>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</si>
  <si>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</si>
  <si>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</si>
  <si>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</si>
  <si>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</si>
  <si>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</si>
  <si>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</si>
  <si>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</si>
  <si>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</si>
  <si>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</si>
  <si>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</si>
  <si>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</si>
  <si>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</si>
  <si>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</si>
  <si>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</si>
  <si>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</si>
  <si>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</si>
  <si>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</si>
  <si>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</si>
  <si>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</si>
  <si>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</si>
  <si>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</si>
  <si>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</si>
  <si>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</si>
  <si>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</si>
  <si>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</si>
  <si>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</si>
  <si>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</si>
  <si>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</si>
  <si>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</si>
  <si>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</si>
  <si>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</si>
  <si>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</si>
  <si>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</si>
  <si>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</si>
  <si>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</si>
  <si>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</si>
  <si>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</si>
  <si>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</si>
  <si>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</si>
  <si>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</si>
  <si>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</si>
  <si>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</si>
  <si>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</si>
  <si>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</si>
  <si>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</si>
  <si>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</si>
  <si>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</si>
  <si>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</si>
  <si>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</si>
  <si>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</si>
  <si>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</si>
  <si>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</si>
  <si>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</si>
  <si>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</si>
  <si>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</si>
  <si>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</si>
  <si>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</si>
  <si>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</si>
  <si>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</si>
  <si>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</si>
  <si>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</si>
  <si>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</si>
  <si>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</si>
  <si>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</si>
  <si>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</si>
  <si>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</si>
  <si>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</si>
  <si>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</si>
  <si>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</si>
  <si>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</si>
  <si>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</si>
  <si>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</si>
  <si>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</si>
  <si>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</si>
  <si>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</si>
  <si>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</si>
  <si>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</si>
  <si>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</si>
  <si>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</si>
  <si>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</si>
  <si>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</si>
  <si>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</si>
  <si>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</si>
  <si>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</si>
  <si>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</si>
  <si>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</si>
  <si>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</si>
  <si>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</si>
  <si>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</si>
  <si>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</si>
  <si>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</si>
  <si>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</si>
  <si>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</si>
  <si>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</si>
  <si>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</si>
  <si>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</si>
  <si>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</si>
  <si>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</si>
  <si>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</si>
  <si>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</si>
  <si>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</si>
  <si>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</si>
  <si>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</si>
  <si>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</si>
  <si>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</si>
  <si>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</si>
  <si>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</si>
  <si>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</si>
  <si>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</si>
  <si>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</si>
  <si>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</si>
  <si>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</si>
  <si>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</si>
  <si>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</si>
  <si>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</si>
  <si>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</si>
  <si>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</si>
  <si>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</si>
  <si>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</si>
  <si>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</si>
  <si>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</si>
  <si>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</si>
  <si>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</si>
  <si>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</si>
  <si>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</si>
  <si>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</si>
  <si>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</si>
  <si>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</si>
  <si>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</si>
  <si>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</si>
  <si>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</si>
  <si>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</si>
  <si>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</si>
  <si>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</si>
  <si>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</si>
  <si>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</si>
  <si>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</si>
  <si>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</si>
  <si>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</si>
  <si>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</si>
  <si>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</si>
  <si>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</si>
  <si>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</si>
  <si>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</si>
  <si>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</si>
  <si>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</si>
  <si>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</si>
  <si>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</si>
  <si>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</si>
  <si>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</si>
  <si>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</si>
  <si>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</si>
  <si>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</si>
  <si>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</si>
  <si>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</si>
  <si>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</si>
  <si>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</si>
  <si>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</si>
  <si>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</si>
  <si>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</si>
  <si>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</si>
  <si>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</si>
  <si>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</si>
  <si>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</si>
  <si>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</si>
  <si>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</si>
  <si>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</si>
  <si>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</si>
  <si>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</si>
  <si>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</si>
  <si>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</si>
  <si>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</si>
  <si>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</si>
  <si>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</si>
  <si>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</si>
  <si>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</si>
  <si>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</si>
  <si>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</si>
  <si>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</si>
  <si>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</si>
  <si>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</si>
  <si>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</si>
  <si>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</si>
  <si>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</si>
  <si>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</si>
  <si>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</si>
  <si>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</si>
  <si>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</si>
  <si>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</si>
  <si>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</si>
  <si>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</si>
  <si>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</si>
  <si>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</si>
  <si>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</si>
  <si>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</si>
  <si>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</si>
  <si>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</si>
  <si>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</si>
  <si>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</si>
  <si>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</si>
  <si>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</si>
  <si>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</si>
  <si>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</si>
  <si>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</si>
  <si>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</si>
  <si>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</si>
  <si>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</si>
  <si>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</si>
  <si>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</si>
  <si>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</si>
  <si>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</si>
  <si>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</si>
  <si>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</si>
  <si>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</si>
  <si>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</si>
  <si>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</si>
  <si>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</si>
  <si>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</si>
  <si>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</si>
  <si>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</si>
  <si>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</si>
  <si>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</si>
  <si>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</si>
  <si>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</si>
  <si>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</si>
  <si>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</si>
  <si>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</si>
  <si>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</si>
  <si>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</si>
  <si>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</si>
  <si>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</si>
  <si>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</si>
  <si>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</si>
  <si>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</si>
  <si>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</si>
  <si>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</si>
  <si>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</si>
  <si>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</si>
  <si>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</si>
  <si>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</si>
  <si>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</si>
  <si>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</si>
  <si>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</si>
  <si>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</si>
  <si>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</si>
  <si>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</si>
  <si>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</si>
  <si>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</si>
  <si>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</si>
  <si>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</si>
  <si>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</si>
  <si>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</si>
  <si>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</si>
  <si>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</si>
  <si>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</si>
  <si>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</si>
  <si>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</si>
  <si>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</si>
  <si>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</si>
  <si>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</si>
  <si>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</si>
  <si>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</si>
  <si>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</si>
  <si>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</si>
  <si>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</si>
  <si>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</si>
  <si>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</si>
  <si>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</si>
  <si>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</si>
  <si>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</si>
  <si>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</si>
  <si>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</si>
  <si>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</si>
  <si>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</si>
  <si>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</si>
  <si>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</si>
  <si>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</si>
  <si>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</si>
  <si>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</si>
  <si>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</si>
  <si>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</si>
  <si>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</si>
  <si>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</si>
  <si>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</si>
  <si>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</si>
  <si>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</si>
  <si>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</si>
  <si>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</si>
  <si>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</si>
  <si>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</si>
  <si>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</si>
  <si>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</si>
  <si>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</si>
  <si>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</si>
  <si>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</si>
  <si>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</si>
  <si>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</si>
  <si>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</si>
  <si>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</si>
  <si>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</si>
  <si>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</si>
  <si>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</si>
  <si>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</si>
  <si>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</si>
  <si>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</si>
  <si>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</si>
  <si>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</si>
  <si>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</si>
  <si>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</si>
  <si>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</si>
  <si>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</si>
  <si>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</si>
  <si>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</si>
  <si>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</si>
  <si>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</si>
  <si>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</si>
  <si>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</si>
  <si>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</si>
  <si>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</si>
  <si>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</si>
  <si>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</si>
  <si>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</si>
  <si>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</si>
  <si>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</si>
  <si>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</si>
  <si>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</si>
  <si>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</si>
  <si>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</si>
  <si>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</si>
  <si>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</si>
  <si>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</si>
  <si>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</si>
  <si>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</si>
  <si>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</si>
  <si>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</si>
  <si>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</si>
  <si>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</si>
  <si>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</si>
  <si>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</si>
  <si>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</si>
  <si>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</si>
  <si>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</si>
  <si>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</si>
  <si>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</si>
  <si>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</si>
  <si>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</si>
  <si>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</si>
  <si>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</si>
  <si>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</si>
  <si>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</si>
  <si>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</si>
  <si>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</si>
  <si>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</si>
  <si>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</si>
  <si>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</si>
  <si>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</si>
  <si>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</si>
  <si>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</si>
  <si>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</si>
  <si>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</si>
  <si>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</si>
  <si>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</si>
  <si>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</si>
  <si>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</si>
  <si>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</si>
  <si>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</si>
  <si>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</si>
  <si>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</si>
  <si>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</si>
  <si>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</si>
  <si>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</si>
  <si>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</si>
  <si>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</si>
  <si>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</si>
  <si>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</si>
  <si>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</si>
  <si>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</si>
  <si>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</si>
  <si>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</si>
  <si>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</si>
  <si>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</si>
  <si>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</si>
  <si>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</si>
  <si>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</si>
  <si>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</si>
  <si>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</si>
  <si>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</si>
  <si>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</si>
  <si>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</si>
  <si>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</si>
  <si>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</si>
  <si>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</si>
  <si>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</si>
  <si>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</si>
  <si>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</si>
  <si>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</si>
  <si>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</si>
  <si>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</si>
  <si>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</si>
  <si>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</si>
  <si>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</si>
  <si>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</si>
  <si>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</si>
  <si>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</si>
  <si>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</si>
  <si>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</si>
  <si>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</si>
  <si>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</si>
  <si>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</si>
  <si>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</si>
  <si>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</si>
  <si>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</si>
  <si>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</si>
  <si>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</si>
  <si>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</si>
  <si>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</si>
  <si>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</si>
  <si>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</si>
  <si>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</si>
  <si>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</si>
  <si>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</si>
  <si>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</si>
  <si>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</si>
  <si>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</si>
  <si>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</si>
  <si>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</si>
  <si>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</si>
  <si>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</si>
  <si>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</si>
  <si>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</si>
  <si>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</si>
  <si>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</si>
  <si>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</si>
  <si>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</si>
  <si>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</si>
  <si>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</si>
  <si>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</si>
  <si>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</si>
  <si>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</si>
  <si>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</si>
  <si>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</si>
  <si>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</si>
  <si>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</si>
  <si>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</si>
  <si>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</si>
  <si>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</si>
  <si>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</si>
  <si>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</si>
  <si>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</si>
  <si>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</si>
  <si>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</si>
  <si>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</si>
  <si>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</si>
  <si>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</si>
  <si>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</si>
  <si>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</si>
  <si>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</si>
  <si>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</si>
  <si>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</si>
  <si>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</si>
  <si>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</si>
  <si>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</si>
  <si>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</si>
  <si>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</si>
  <si>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</si>
  <si>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</si>
  <si>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</si>
  <si>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</si>
  <si>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</si>
  <si>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</si>
  <si>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</si>
  <si>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</si>
  <si>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</si>
  <si>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</si>
  <si>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</si>
  <si>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</si>
  <si>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</si>
  <si>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</si>
  <si>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</si>
  <si>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</si>
  <si>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</si>
  <si>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</si>
  <si>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</si>
  <si>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</si>
  <si>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</si>
  <si>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</si>
  <si>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</si>
  <si>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</si>
  <si>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</si>
  <si>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</si>
  <si>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</si>
  <si>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</si>
  <si>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</si>
  <si>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</si>
  <si>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</si>
  <si>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</si>
  <si>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</si>
  <si>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</si>
  <si>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</si>
  <si>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</si>
  <si>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</si>
  <si>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</si>
  <si>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</si>
  <si>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</si>
  <si>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</si>
  <si>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</si>
  <si>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</si>
  <si>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</si>
  <si>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</si>
  <si>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</si>
  <si>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</si>
  <si>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</si>
  <si>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</si>
  <si>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</si>
  <si>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</si>
  <si>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</si>
  <si>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</si>
  <si>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</si>
  <si>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</si>
  <si>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</si>
  <si>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</si>
  <si>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</si>
  <si>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</si>
  <si>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</si>
  <si>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</si>
  <si>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</si>
  <si>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</si>
  <si>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</si>
  <si>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</si>
  <si>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</si>
  <si>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</si>
  <si>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</si>
  <si>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</si>
  <si>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</si>
  <si>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</si>
  <si>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</si>
  <si>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</si>
  <si>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</si>
  <si>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</si>
  <si>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</si>
  <si>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</si>
  <si>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</si>
  <si>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</si>
  <si>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</si>
  <si>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</si>
  <si>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</si>
  <si>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</si>
  <si>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</si>
  <si>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</si>
  <si>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</si>
  <si>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</si>
  <si>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</si>
  <si>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</si>
  <si>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</si>
  <si>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</si>
  <si>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</si>
  <si>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</si>
  <si>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</si>
  <si>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</si>
  <si>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</si>
  <si>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</si>
  <si>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</si>
  <si>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</si>
  <si>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</si>
  <si>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</si>
  <si>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</si>
  <si>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</si>
  <si>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</si>
  <si>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</si>
  <si>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</si>
  <si>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</si>
  <si>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</si>
  <si>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</si>
  <si>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</si>
  <si>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</si>
  <si>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</si>
  <si>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</si>
  <si>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</si>
  <si>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</si>
  <si>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</si>
  <si>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</si>
  <si>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</si>
  <si>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</si>
  <si>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</si>
  <si>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</si>
  <si>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</si>
  <si>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</si>
  <si>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</si>
  <si>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</si>
  <si>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</si>
  <si>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</si>
  <si>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</si>
  <si>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</si>
  <si>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</si>
  <si>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</si>
  <si>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</si>
  <si>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</si>
  <si>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</si>
  <si>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</si>
  <si>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</si>
  <si>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</si>
  <si>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</si>
  <si>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</si>
  <si>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</si>
  <si>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</si>
  <si>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</si>
  <si>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</si>
  <si>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</si>
  <si>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</si>
  <si>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</si>
  <si>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</si>
  <si>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</si>
  <si>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</si>
  <si>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</si>
  <si>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</si>
  <si>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</si>
  <si>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</si>
  <si>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</si>
  <si>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</si>
  <si>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</si>
  <si>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</si>
  <si>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</si>
  <si>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</si>
  <si>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</si>
  <si>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</si>
  <si>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</si>
  <si>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</si>
  <si>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</si>
  <si>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</si>
  <si>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</si>
  <si>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</si>
  <si>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</si>
  <si>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</si>
  <si>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</si>
  <si>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</si>
  <si>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</si>
  <si>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</si>
  <si>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</si>
  <si>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</si>
  <si>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</si>
  <si>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</si>
  <si>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</si>
  <si>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</si>
  <si>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</si>
  <si>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</si>
  <si>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</si>
  <si>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</si>
  <si>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</si>
  <si>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</si>
  <si>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</si>
  <si>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</si>
  <si>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</si>
  <si>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</si>
  <si>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</si>
  <si>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</si>
  <si>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</si>
  <si>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</si>
  <si>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</si>
  <si>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</si>
  <si>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</si>
  <si>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</si>
  <si>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</si>
  <si>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</si>
  <si>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</si>
  <si>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</si>
  <si>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</si>
  <si>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</si>
  <si>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</si>
  <si>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</si>
  <si>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</si>
  <si>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</si>
  <si>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</si>
  <si>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</si>
  <si>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</si>
  <si>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</si>
  <si>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</si>
  <si>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</si>
  <si>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</si>
  <si>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</si>
  <si>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</si>
  <si>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</si>
  <si>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</si>
  <si>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</si>
  <si>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</si>
  <si>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</si>
  <si>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</si>
  <si>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</si>
  <si>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</si>
  <si>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</si>
  <si>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</si>
  <si>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</si>
  <si>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</si>
  <si>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</si>
  <si>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</si>
  <si>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</si>
  <si>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</si>
  <si>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</si>
  <si>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</si>
  <si>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</si>
  <si>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</si>
  <si>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</si>
  <si>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</si>
  <si>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</si>
  <si>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</si>
  <si>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</si>
  <si>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</si>
  <si>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</si>
  <si>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</si>
  <si>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</si>
  <si>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</si>
  <si>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</si>
  <si>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</si>
  <si>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</si>
  <si>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</si>
  <si>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</si>
  <si>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</si>
  <si>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</si>
  <si>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</si>
  <si>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</si>
  <si>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</si>
  <si>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</si>
  <si>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</si>
  <si>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</si>
  <si>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</si>
  <si>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</si>
  <si>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</si>
  <si>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</si>
  <si>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</si>
  <si>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</si>
  <si>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</si>
  <si>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</si>
  <si>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</si>
  <si>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</si>
  <si>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</si>
  <si>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</si>
  <si>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</si>
  <si>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</si>
  <si>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</si>
  <si>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</si>
  <si>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</si>
  <si>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</si>
  <si>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</si>
  <si>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</si>
  <si>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</si>
  <si>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</si>
  <si>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</si>
  <si>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</si>
  <si>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</si>
  <si>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</si>
  <si>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</si>
  <si>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</si>
  <si>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</si>
  <si>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</si>
  <si>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</si>
  <si>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</si>
  <si>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</si>
  <si>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</si>
  <si>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</si>
  <si>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</si>
  <si>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</si>
  <si>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</si>
  <si>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</si>
  <si>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</si>
  <si>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</si>
  <si>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</si>
  <si>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</si>
  <si>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</si>
  <si>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</si>
  <si>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</si>
  <si>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</si>
  <si>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</si>
  <si>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</si>
  <si>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</si>
  <si>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</si>
  <si>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</si>
  <si>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</si>
  <si>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</si>
  <si>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</si>
  <si>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</si>
  <si>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</si>
  <si>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</si>
  <si>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</si>
  <si>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</si>
  <si>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</si>
  <si>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</si>
  <si>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</si>
  <si>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</si>
  <si>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</si>
  <si>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</si>
  <si>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</si>
  <si>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</si>
  <si>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</si>
  <si>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</si>
  <si>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</si>
  <si>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</si>
  <si>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</si>
  <si>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</si>
  <si>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</si>
  <si>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</si>
  <si>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</si>
  <si>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</si>
  <si>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</si>
  <si>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</si>
  <si>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</si>
  <si>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</si>
  <si>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</si>
  <si>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</si>
  <si>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</si>
  <si>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</si>
  <si>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</si>
  <si>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</si>
  <si>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</si>
  <si>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</si>
  <si>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</si>
  <si>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</si>
  <si>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</si>
  <si>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</si>
  <si>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</si>
  <si>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</si>
  <si>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</si>
  <si>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</si>
  <si>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</si>
  <si>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</si>
  <si>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</si>
  <si>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</si>
  <si>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</si>
  <si>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</si>
  <si>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</si>
  <si>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</si>
  <si>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</si>
  <si>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</si>
  <si>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</si>
  <si>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</si>
  <si>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</si>
  <si>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</si>
  <si>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</si>
  <si>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</si>
  <si>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</si>
  <si>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</si>
  <si>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</si>
  <si>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</si>
  <si>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</si>
  <si>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</si>
  <si>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</si>
  <si>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</si>
  <si>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</si>
  <si>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</si>
  <si>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</si>
  <si>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</si>
  <si>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</si>
  <si>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</si>
  <si>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</si>
  <si>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</si>
  <si>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</si>
  <si>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</si>
  <si>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</si>
  <si>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</si>
  <si>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</si>
  <si>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</si>
  <si>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</si>
  <si>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</si>
  <si>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</si>
  <si>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</si>
  <si>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</si>
  <si>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</si>
  <si>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</si>
  <si>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</si>
  <si>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</si>
  <si>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</si>
  <si>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</si>
  <si>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</si>
  <si>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</si>
  <si>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</si>
  <si>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</si>
  <si>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</si>
  <si>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</si>
  <si>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</si>
  <si>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</si>
  <si>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</si>
  <si>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</si>
  <si>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</si>
  <si>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</si>
  <si>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</si>
  <si>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</si>
  <si>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</si>
  <si>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</si>
  <si>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</si>
  <si>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</si>
  <si>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</si>
  <si>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</si>
  <si>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</si>
  <si>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</si>
  <si>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</si>
  <si>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</si>
  <si>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</si>
  <si>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</si>
  <si>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</si>
  <si>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</si>
  <si>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</si>
  <si>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</si>
  <si>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</si>
  <si>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</si>
  <si>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</si>
  <si>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</si>
  <si>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</si>
  <si>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</si>
  <si>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</si>
  <si>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</si>
  <si>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</si>
  <si>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</si>
  <si>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</si>
  <si>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</si>
  <si>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</si>
  <si>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</si>
  <si>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</si>
  <si>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</si>
  <si>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</si>
  <si>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</si>
  <si>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</si>
  <si>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</si>
  <si>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</si>
  <si>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</si>
  <si>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</si>
  <si>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</si>
  <si>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</si>
  <si>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</si>
  <si>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</si>
  <si>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</si>
  <si>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</si>
  <si>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</si>
  <si>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</si>
  <si>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</si>
  <si>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</si>
  <si>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</si>
  <si>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</si>
  <si>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</si>
  <si>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</si>
  <si>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</si>
  <si>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</si>
  <si>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</si>
  <si>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</si>
  <si>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</si>
  <si>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</si>
  <si>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</si>
  <si>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</si>
  <si>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</si>
  <si>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</si>
  <si>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</si>
  <si>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</si>
  <si>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</si>
  <si>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</si>
  <si>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</si>
  <si>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</si>
  <si>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</si>
  <si>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</si>
  <si>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</si>
  <si>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</si>
  <si>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</si>
  <si>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</si>
  <si>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</si>
  <si>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</si>
  <si>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</si>
  <si>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</si>
  <si>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</si>
  <si>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</si>
  <si>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</si>
  <si>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</si>
  <si>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</si>
  <si>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</si>
  <si>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</si>
  <si>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</si>
  <si>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</si>
  <si>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</si>
  <si>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</si>
  <si>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</si>
  <si>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</si>
  <si>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</si>
  <si>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</si>
  <si>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</si>
  <si>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</si>
  <si>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</si>
  <si>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</si>
  <si>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</si>
  <si>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</si>
  <si>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</si>
  <si>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</si>
  <si>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</si>
  <si>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</si>
  <si>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</si>
  <si>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</si>
  <si>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</si>
  <si>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</si>
  <si>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</si>
  <si>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</si>
  <si>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</si>
  <si>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</si>
  <si>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</si>
  <si>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</si>
  <si>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</si>
  <si>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</si>
  <si>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</si>
  <si>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</si>
  <si>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</si>
  <si>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</si>
  <si>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</si>
  <si>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</si>
  <si>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</si>
  <si>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</si>
  <si>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</si>
  <si>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</si>
  <si>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</si>
  <si>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</si>
  <si>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</si>
  <si>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</si>
  <si>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</si>
  <si>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</si>
  <si>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</si>
  <si>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</si>
  <si>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</si>
  <si>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</si>
  <si>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</si>
  <si>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</si>
  <si>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</si>
  <si>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</si>
  <si>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</si>
  <si>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</si>
  <si>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</si>
  <si>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</si>
  <si>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</si>
  <si>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</si>
  <si>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</si>
  <si>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</si>
  <si>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</si>
  <si>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</si>
  <si>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</si>
  <si>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</si>
  <si>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</si>
  <si>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</si>
  <si>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</si>
  <si>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</si>
  <si>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</si>
  <si>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</si>
  <si>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</si>
  <si>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</si>
  <si>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</si>
  <si>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</si>
  <si>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</si>
  <si>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</si>
  <si>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</si>
  <si>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</si>
  <si>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</si>
  <si>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</si>
  <si>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</si>
  <si>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</si>
  <si>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</si>
  <si>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</si>
  <si>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</si>
  <si>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</si>
  <si>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</si>
  <si>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</si>
  <si>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</si>
  <si>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</si>
  <si>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</si>
  <si>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</si>
  <si>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</si>
  <si>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</si>
  <si>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</si>
  <si>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</si>
  <si>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</si>
  <si>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</si>
  <si>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</si>
  <si>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</si>
  <si>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</si>
  <si>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</si>
  <si>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</si>
  <si>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</si>
  <si>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</si>
  <si>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</si>
  <si>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</si>
  <si>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</si>
  <si>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</si>
  <si>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</si>
  <si>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</si>
  <si>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</si>
  <si>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</si>
  <si>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</si>
  <si>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</si>
  <si>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</si>
  <si>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</si>
  <si>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</si>
  <si>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</si>
  <si>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</si>
  <si>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</si>
  <si>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</si>
  <si>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</si>
  <si>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</si>
  <si>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</si>
  <si>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</si>
  <si>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</si>
  <si>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</si>
  <si>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</si>
  <si>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</si>
  <si>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</si>
  <si>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</si>
  <si>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</si>
  <si>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</si>
  <si>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</si>
  <si>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</si>
  <si>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</si>
  <si>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</si>
  <si>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</si>
  <si>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</si>
  <si>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</si>
  <si>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</si>
  <si>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</si>
  <si>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</si>
  <si>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</si>
  <si>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</si>
  <si>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</si>
  <si>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</si>
  <si>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</si>
  <si>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</si>
  <si>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</si>
  <si>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</si>
  <si>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</si>
  <si>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</si>
  <si>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</si>
  <si>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</si>
  <si>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</si>
  <si>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</si>
  <si>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</si>
  <si>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</si>
  <si>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</si>
  <si>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</si>
  <si>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</si>
  <si>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</si>
  <si>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</si>
  <si>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</si>
  <si>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</si>
  <si>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</si>
  <si>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</si>
  <si>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</si>
  <si>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</si>
  <si>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</si>
  <si>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</si>
  <si>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</si>
  <si>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</si>
  <si>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</si>
  <si>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</si>
  <si>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</si>
  <si>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</si>
  <si>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</si>
  <si>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</si>
  <si>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</si>
  <si>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</si>
  <si>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</si>
  <si>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</si>
  <si>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</si>
  <si>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</si>
  <si>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</si>
  <si>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</si>
  <si>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</si>
  <si>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</si>
  <si>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</si>
  <si>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</si>
  <si>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</si>
  <si>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</si>
  <si>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</si>
  <si>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</si>
  <si>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</si>
  <si>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</si>
  <si>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</si>
  <si>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</si>
  <si>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</si>
  <si>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</si>
  <si>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</si>
  <si>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</si>
  <si>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</si>
  <si>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</si>
  <si>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</si>
  <si>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</si>
  <si>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</si>
  <si>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</si>
  <si>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</si>
  <si>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</si>
  <si>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</si>
  <si>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</si>
  <si>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</si>
  <si>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</si>
  <si>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</si>
  <si>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</si>
  <si>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</si>
  <si>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</si>
  <si>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</si>
  <si>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</si>
  <si>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</si>
  <si>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</si>
  <si>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</si>
  <si>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</si>
  <si>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</si>
  <si>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</si>
  <si>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</si>
  <si>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</si>
  <si>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</si>
  <si>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</si>
  <si>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</si>
  <si>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</si>
  <si>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</si>
  <si>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</si>
  <si>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</si>
  <si>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</si>
  <si>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</si>
  <si>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</si>
  <si>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</si>
  <si>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</si>
  <si>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</si>
  <si>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</si>
  <si>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</si>
  <si>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</si>
  <si>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</si>
  <si>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</si>
  <si>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</si>
  <si>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</si>
  <si>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</si>
  <si>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</si>
  <si>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</si>
  <si>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</si>
  <si>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</si>
  <si>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</si>
  <si>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</si>
  <si>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</si>
  <si>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</si>
  <si>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</si>
  <si>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</si>
  <si>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</si>
  <si>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</si>
  <si>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</si>
  <si>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</si>
  <si>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</si>
  <si>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</si>
  <si>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</si>
  <si>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</si>
  <si>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</si>
  <si>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</si>
  <si>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</si>
  <si>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</si>
  <si>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</si>
  <si>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</si>
  <si>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</si>
  <si>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</si>
  <si>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</si>
  <si>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</si>
  <si>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</si>
  <si>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</si>
  <si>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</si>
  <si>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</si>
  <si>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</si>
  <si>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</si>
  <si>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</si>
  <si>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</si>
  <si>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</si>
  <si>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</si>
  <si>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</si>
  <si>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</si>
  <si>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</si>
  <si>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</si>
  <si>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</si>
  <si>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</si>
  <si>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</si>
  <si>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</si>
  <si>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</si>
  <si>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</si>
  <si>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</si>
  <si>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</si>
  <si>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</si>
  <si>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</si>
  <si>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</si>
  <si>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</si>
  <si>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</si>
  <si>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</si>
  <si>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</si>
  <si>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</si>
  <si>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</si>
  <si>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</si>
  <si>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</si>
  <si>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</si>
  <si>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</si>
  <si>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</si>
  <si>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</si>
  <si>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</si>
  <si>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</si>
  <si>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</si>
  <si>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</si>
  <si>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</si>
  <si>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</si>
  <si>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</si>
  <si>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</si>
  <si>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</si>
  <si>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</si>
  <si>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</si>
  <si>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</si>
  <si>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</si>
  <si>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</si>
  <si>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</si>
  <si>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</si>
  <si>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</si>
  <si>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</si>
  <si>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</si>
  <si>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</si>
  <si>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</si>
  <si>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</si>
  <si>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</si>
  <si>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</si>
  <si>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</si>
  <si>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</si>
  <si>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</si>
  <si>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</si>
  <si>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</si>
  <si>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</si>
  <si>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</si>
  <si>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</si>
  <si>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</si>
  <si>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</si>
  <si>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</si>
  <si>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</si>
  <si>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</si>
  <si>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</si>
  <si>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</si>
  <si>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</si>
  <si>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</si>
  <si>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</si>
  <si>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</si>
  <si>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</si>
  <si>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</si>
  <si>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</si>
  <si>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</si>
  <si>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</si>
  <si>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</si>
  <si>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</si>
  <si>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</si>
  <si>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</si>
  <si>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</si>
  <si>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</si>
  <si>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</si>
  <si>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</si>
  <si>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</si>
  <si>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</si>
  <si>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</si>
  <si>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</si>
  <si>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</si>
  <si>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</si>
  <si>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</si>
  <si>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</si>
  <si>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</si>
  <si>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</si>
  <si>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</si>
  <si>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</si>
  <si>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</si>
  <si>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</si>
  <si>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</si>
  <si>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</si>
  <si>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</si>
  <si>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</si>
  <si>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</si>
  <si>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</si>
  <si>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</si>
  <si>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</si>
  <si>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</si>
  <si>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</si>
  <si>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</si>
  <si>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</si>
  <si>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</si>
  <si>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</si>
  <si>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</si>
  <si>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</si>
  <si>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</si>
  <si>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</si>
  <si>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</si>
  <si>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</si>
  <si>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</si>
  <si>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</si>
  <si>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</si>
  <si>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</si>
  <si>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</si>
  <si>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</si>
  <si>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</si>
  <si>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</si>
  <si>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</si>
  <si>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</si>
  <si>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</si>
  <si>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</si>
  <si>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</si>
  <si>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</si>
  <si>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</si>
  <si>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</si>
  <si>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</si>
  <si>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</si>
  <si>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</si>
  <si>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</si>
  <si>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</si>
  <si>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</si>
  <si>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</si>
  <si>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</si>
  <si>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</si>
  <si>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</si>
  <si>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</si>
  <si>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</si>
  <si>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</si>
  <si>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</si>
  <si>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</si>
  <si>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</si>
  <si>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</si>
  <si>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</si>
  <si>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</si>
  <si>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</si>
  <si>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</si>
  <si>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</si>
  <si>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</si>
  <si>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</si>
  <si>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</si>
  <si>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</si>
  <si>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</si>
  <si>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</si>
  <si>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</si>
  <si>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</si>
  <si>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</si>
  <si>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</si>
  <si>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</si>
  <si>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</si>
  <si>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</si>
  <si>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</si>
  <si>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</si>
  <si>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</si>
  <si>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</si>
  <si>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</si>
  <si>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</si>
  <si>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</si>
  <si>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</si>
  <si>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</si>
  <si>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</si>
  <si>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</si>
  <si>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</si>
  <si>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</si>
  <si>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</si>
  <si>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</si>
  <si>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</si>
  <si>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</si>
  <si>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</si>
  <si>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</si>
  <si>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</si>
  <si>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</si>
  <si>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</si>
  <si>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</si>
  <si>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</si>
  <si>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</si>
  <si>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</si>
  <si>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</si>
  <si>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</si>
  <si>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</si>
  <si>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</si>
  <si>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</si>
  <si>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</si>
  <si>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</si>
  <si>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</si>
  <si>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</si>
  <si>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</si>
  <si>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</si>
  <si>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</si>
  <si>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</si>
  <si>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</si>
  <si>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</si>
  <si>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</si>
  <si>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</si>
  <si>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</si>
  <si>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</si>
  <si>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</si>
  <si>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</si>
  <si>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</si>
  <si>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</si>
  <si>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</si>
  <si>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</si>
  <si>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</si>
  <si>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</si>
  <si>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</si>
  <si>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</si>
  <si>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</si>
  <si>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</si>
  <si>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</si>
  <si>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</si>
  <si>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</si>
  <si>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</si>
  <si>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</si>
  <si>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</si>
  <si>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</si>
  <si>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</si>
  <si>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</si>
  <si>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</si>
  <si>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</si>
  <si>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</si>
  <si>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</si>
  <si>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</si>
  <si>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</si>
  <si>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</si>
  <si>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</si>
  <si>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</si>
  <si>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</si>
  <si>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</si>
  <si>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</si>
  <si>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</si>
  <si>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</si>
  <si>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</si>
  <si>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</si>
  <si>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</si>
  <si>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</si>
  <si>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</si>
  <si>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</si>
  <si>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</si>
  <si>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</si>
  <si>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</si>
  <si>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</si>
  <si>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</si>
  <si>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</si>
  <si>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</si>
  <si>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</si>
  <si>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</si>
  <si>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</si>
  <si>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</si>
  <si>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</si>
  <si>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</si>
  <si>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</si>
  <si>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</si>
  <si>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</si>
  <si>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</si>
  <si>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</si>
  <si>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</si>
  <si>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</si>
  <si>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</si>
  <si>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</si>
  <si>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</si>
  <si>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</si>
  <si>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</si>
  <si>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</si>
  <si>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</si>
  <si>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</si>
  <si>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</si>
  <si>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</si>
  <si>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</si>
  <si>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</si>
  <si>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</si>
  <si>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</si>
  <si>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</si>
  <si>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</si>
  <si>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</si>
  <si>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</si>
  <si>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</si>
  <si>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</si>
  <si>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</si>
  <si>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</si>
  <si>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</si>
  <si>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</si>
  <si>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</si>
  <si>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</si>
  <si>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</si>
  <si>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</si>
  <si>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</si>
  <si>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</si>
  <si>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</si>
  <si>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</si>
  <si>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</si>
  <si>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</si>
  <si>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</si>
  <si>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</si>
  <si>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</si>
  <si>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</si>
  <si>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</si>
  <si>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</si>
  <si>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</si>
  <si>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</si>
  <si>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</si>
  <si>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</si>
  <si>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</si>
  <si>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</si>
  <si>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</si>
  <si>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</si>
  <si>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</si>
  <si>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</si>
  <si>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</si>
  <si>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</si>
  <si>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</si>
  <si>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</si>
  <si>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</si>
  <si>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</si>
  <si>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</si>
  <si>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</si>
  <si>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</si>
  <si>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</si>
  <si>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</si>
  <si>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</si>
  <si>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</si>
  <si>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</si>
  <si>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</si>
  <si>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</si>
  <si>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</si>
  <si>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</si>
  <si>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</si>
  <si>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</si>
  <si>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</si>
  <si>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</si>
  <si>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</si>
  <si>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</si>
  <si>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</si>
  <si>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</si>
  <si>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</si>
  <si>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</si>
  <si>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</si>
  <si>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</si>
  <si>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</si>
  <si>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</si>
  <si>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</si>
  <si>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</si>
  <si>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</si>
  <si>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</si>
  <si>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</si>
  <si>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</si>
  <si>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</si>
  <si>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</si>
  <si>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</si>
  <si>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</si>
  <si>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</si>
  <si>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</si>
  <si>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</si>
  <si>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</si>
  <si>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</si>
  <si>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</si>
  <si>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</si>
  <si>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</si>
  <si>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</si>
  <si>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</si>
  <si>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</si>
  <si>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</si>
  <si>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</si>
  <si>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</si>
  <si>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</si>
  <si>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</si>
  <si>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</si>
  <si>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</si>
  <si>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</si>
  <si>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</si>
  <si>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</si>
  <si>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</si>
  <si>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</si>
  <si>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</si>
  <si>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</si>
  <si>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</si>
  <si>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</si>
  <si>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</si>
  <si>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</si>
  <si>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</si>
  <si>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</si>
  <si>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</si>
  <si>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</si>
  <si>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</si>
  <si>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</si>
  <si>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</si>
  <si>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</si>
  <si>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</si>
  <si>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</si>
  <si>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</si>
  <si>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</si>
  <si>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</si>
  <si>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</si>
  <si>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</si>
  <si>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</si>
  <si>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</si>
  <si>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</si>
  <si>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</si>
  <si>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</si>
  <si>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</si>
  <si>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</si>
  <si>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</si>
  <si>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</si>
  <si>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</si>
  <si>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</si>
  <si>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</si>
  <si>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</si>
  <si>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</si>
  <si>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</si>
  <si>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</si>
  <si>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</si>
  <si>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</si>
  <si>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</si>
  <si>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</si>
  <si>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</si>
  <si>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</si>
  <si>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</si>
  <si>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</si>
  <si>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</si>
  <si>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</si>
  <si>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</si>
  <si>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</si>
  <si>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</si>
  <si>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</si>
  <si>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</si>
  <si>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</si>
  <si>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</si>
  <si>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</si>
  <si>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</si>
  <si>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</si>
  <si>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</si>
  <si>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</si>
  <si>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</si>
  <si>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</si>
  <si>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</si>
  <si>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</si>
  <si>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</si>
  <si>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</si>
  <si>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</si>
  <si>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</si>
  <si>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</si>
  <si>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</si>
  <si>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</si>
  <si>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</si>
  <si>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</si>
  <si>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</si>
  <si>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</si>
  <si>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</si>
  <si>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</si>
  <si>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</si>
  <si>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</si>
  <si>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</si>
  <si>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</si>
  <si>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</si>
  <si>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</si>
  <si>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</si>
  <si>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</si>
  <si>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</si>
  <si>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</si>
  <si>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</si>
  <si>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</si>
  <si>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</si>
  <si>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</si>
  <si>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</si>
  <si>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</si>
  <si>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</si>
  <si>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</si>
  <si>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</si>
  <si>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</si>
  <si>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</si>
  <si>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</si>
  <si>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</si>
  <si>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</si>
  <si>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</si>
  <si>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</si>
  <si>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</si>
  <si>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</si>
  <si>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</si>
  <si>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</si>
  <si>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</si>
  <si>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</si>
  <si>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</si>
  <si>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</si>
  <si>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</si>
  <si>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</si>
  <si>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</si>
  <si>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</si>
  <si>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</si>
  <si>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</si>
  <si>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</si>
  <si>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</si>
  <si>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</si>
  <si>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</si>
  <si>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</si>
  <si>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</si>
  <si>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</si>
  <si>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</si>
  <si>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</si>
  <si>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</si>
  <si>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</si>
  <si>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</si>
  <si>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</si>
  <si>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</si>
  <si>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</si>
  <si>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</si>
  <si>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</si>
  <si>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</si>
  <si>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</si>
  <si>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</si>
  <si>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</si>
  <si>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</si>
  <si>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</si>
  <si>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</si>
  <si>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</si>
  <si>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</si>
  <si>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</si>
  <si>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</si>
  <si>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</si>
  <si>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</si>
  <si>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</si>
  <si>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</si>
  <si>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</si>
  <si>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</si>
  <si>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</si>
  <si>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</si>
  <si>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</si>
  <si>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</si>
  <si>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</si>
  <si>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</si>
  <si>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</si>
  <si>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</si>
  <si>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</si>
  <si>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</si>
  <si>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</si>
  <si>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</si>
  <si>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</si>
  <si>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</si>
  <si>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</si>
  <si>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</si>
  <si>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</si>
  <si>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</si>
  <si>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</si>
  <si>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</si>
  <si>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</si>
  <si>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</si>
  <si>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</si>
  <si>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</si>
  <si>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</si>
  <si>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</si>
  <si>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</si>
  <si>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</si>
  <si>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</si>
  <si>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</si>
  <si>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</si>
  <si>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</si>
  <si>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</si>
  <si>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</si>
  <si>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</si>
  <si>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</si>
  <si>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</si>
  <si>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</si>
  <si>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</si>
  <si>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</si>
  <si>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</si>
  <si>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</si>
  <si>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</si>
  <si>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</si>
  <si>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</si>
  <si>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</si>
  <si>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</si>
  <si>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</si>
  <si>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</si>
  <si>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</si>
  <si>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</si>
  <si>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</si>
  <si>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</si>
  <si>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</si>
  <si>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</si>
  <si>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</si>
  <si>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</si>
  <si>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</si>
  <si>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</si>
  <si>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</si>
  <si>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</si>
  <si>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</si>
  <si>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</si>
  <si>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</si>
  <si>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</si>
  <si>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</si>
  <si>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</si>
  <si>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</si>
  <si>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</si>
  <si>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</si>
  <si>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</si>
  <si>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</si>
  <si>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</si>
  <si>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</si>
  <si>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</si>
  <si>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</si>
  <si>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</si>
  <si>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</si>
  <si>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</si>
  <si>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</si>
  <si>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</si>
  <si>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</si>
  <si>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</si>
  <si>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</si>
  <si>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</si>
  <si>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</si>
  <si>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</si>
  <si>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</si>
  <si>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</si>
  <si>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</si>
  <si>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</si>
  <si>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</si>
  <si>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</si>
  <si>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</si>
  <si>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</si>
  <si>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</si>
  <si>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</si>
  <si>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</si>
  <si>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</si>
  <si>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</si>
  <si>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</si>
  <si>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</si>
  <si>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</si>
  <si>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</si>
  <si>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</si>
  <si>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</si>
  <si>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</si>
  <si>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</si>
  <si>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</si>
  <si>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</si>
  <si>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</si>
  <si>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</si>
  <si>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</si>
  <si>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</si>
  <si>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</si>
  <si>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</si>
  <si>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</si>
  <si>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</si>
  <si>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</si>
  <si>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</si>
  <si>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</si>
  <si>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</si>
  <si>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</si>
  <si>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</si>
  <si>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</si>
  <si>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</si>
  <si>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</si>
  <si>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</si>
  <si>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</si>
  <si>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</si>
  <si>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</si>
  <si>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</si>
  <si>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</si>
  <si>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</si>
  <si>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</si>
  <si>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</si>
  <si>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</si>
  <si>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</si>
  <si>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</si>
  <si>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</si>
  <si>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</si>
  <si>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</si>
  <si>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</si>
  <si>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</si>
  <si>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</si>
  <si>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</si>
  <si>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</si>
  <si>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</si>
  <si>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</si>
  <si>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</si>
  <si>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</si>
  <si>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</si>
  <si>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</si>
  <si>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</si>
  <si>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</si>
  <si>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</si>
  <si>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</si>
  <si>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</si>
  <si>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</si>
  <si>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</si>
  <si>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</si>
  <si>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</si>
  <si>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</si>
  <si>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</si>
  <si>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</si>
  <si>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</si>
  <si>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</si>
  <si>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</si>
  <si>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</si>
  <si>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</si>
  <si>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</si>
  <si>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</si>
  <si>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</si>
  <si>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</si>
  <si>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</si>
  <si>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</si>
  <si>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</si>
  <si>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</si>
  <si>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</si>
  <si>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</si>
  <si>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</si>
  <si>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</si>
  <si>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</si>
  <si>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</si>
  <si>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</si>
  <si>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</si>
  <si>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</si>
  <si>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</si>
  <si>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</si>
  <si>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</si>
  <si>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</si>
  <si>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</si>
  <si>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</si>
  <si>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</si>
  <si>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</si>
  <si>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</si>
  <si>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</si>
  <si>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</si>
  <si>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</si>
  <si>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</si>
  <si>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</si>
  <si>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</si>
  <si>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</si>
  <si>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</si>
  <si>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</si>
  <si>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</si>
  <si>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</si>
  <si>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</si>
  <si>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</si>
  <si>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</si>
  <si>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</si>
  <si>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</si>
  <si>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</si>
  <si>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</si>
  <si>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</si>
  <si>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</si>
  <si>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</si>
  <si>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</si>
  <si>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</si>
  <si>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</si>
  <si>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</si>
  <si>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</si>
  <si>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</si>
  <si>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</si>
  <si>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</si>
  <si>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</si>
  <si>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</si>
  <si>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</si>
  <si>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</si>
  <si>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</si>
  <si>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</si>
  <si>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</si>
  <si>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</si>
  <si>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</si>
  <si>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</si>
  <si>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</si>
  <si>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</si>
  <si>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</si>
  <si>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</si>
  <si>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</si>
  <si>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</si>
  <si>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</si>
  <si>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</si>
  <si>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</si>
  <si>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</si>
  <si>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</si>
  <si>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</si>
  <si>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</si>
  <si>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</si>
  <si>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</si>
  <si>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</si>
  <si>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</si>
  <si>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</si>
  <si>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</si>
  <si>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</si>
  <si>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</si>
  <si>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</si>
  <si>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</si>
  <si>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</si>
  <si>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</si>
  <si>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</si>
  <si>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</si>
  <si>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</si>
  <si>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</si>
  <si>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</si>
  <si>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</si>
  <si>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</si>
  <si>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</si>
  <si>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</si>
  <si>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</si>
  <si>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</si>
  <si>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</si>
  <si>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</si>
  <si>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</si>
  <si>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</si>
  <si>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</si>
  <si>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</si>
  <si>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</si>
  <si>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</si>
  <si>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</si>
  <si>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</si>
  <si>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</si>
  <si>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</si>
  <si>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</si>
  <si>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</si>
  <si>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</si>
  <si>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</si>
  <si>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</si>
  <si>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</si>
  <si>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</si>
  <si>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</si>
  <si>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</si>
  <si>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</si>
  <si>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</si>
  <si>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</si>
  <si>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</si>
  <si>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</si>
  <si>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</si>
  <si>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</si>
  <si>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</si>
  <si>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</si>
  <si>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</si>
  <si>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</si>
  <si>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</si>
  <si>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</si>
  <si>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</si>
  <si>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</si>
  <si>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</si>
  <si>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</si>
  <si>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</si>
  <si>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</si>
  <si>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</si>
  <si>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</si>
  <si>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</si>
  <si>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</si>
  <si>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</si>
  <si>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</si>
  <si>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</si>
  <si>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</si>
  <si>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</si>
  <si>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</si>
  <si>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</si>
  <si>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</si>
  <si>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</si>
  <si>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</si>
  <si>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</si>
  <si>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</si>
  <si>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</si>
  <si>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</si>
  <si>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</si>
  <si>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</si>
  <si>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</si>
  <si>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</si>
  <si>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</si>
  <si>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</si>
  <si>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</si>
  <si>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</si>
  <si>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</si>
  <si>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</si>
  <si>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</si>
  <si>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</si>
  <si>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</si>
  <si>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</si>
  <si>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</si>
  <si>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</si>
  <si>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</si>
  <si>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</si>
  <si>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</si>
  <si>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</si>
  <si>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</si>
  <si>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</si>
  <si>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</si>
  <si>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</si>
  <si>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</si>
  <si>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</si>
  <si>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</si>
  <si>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</si>
  <si>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</si>
  <si>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</si>
  <si>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</si>
  <si>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</si>
  <si>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</si>
  <si>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</si>
  <si>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</si>
  <si>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</si>
  <si>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</si>
  <si>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</si>
  <si>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</si>
  <si>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</si>
  <si>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</si>
  <si>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</si>
  <si>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</si>
  <si>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</si>
  <si>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</si>
  <si>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</si>
  <si>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</si>
  <si>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</si>
  <si>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</si>
  <si>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</si>
  <si>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</si>
  <si>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</si>
  <si>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</si>
  <si>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</si>
  <si>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</si>
  <si>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</si>
  <si>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</si>
  <si>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</si>
  <si>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</si>
  <si>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</si>
  <si>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</si>
  <si>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</si>
  <si>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</si>
  <si>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</si>
  <si>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</si>
  <si>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</si>
  <si>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</si>
  <si>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</si>
  <si>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</si>
  <si>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</si>
  <si>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</si>
  <si>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</si>
  <si>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</si>
  <si>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</si>
  <si>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</si>
  <si>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</si>
  <si>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</si>
  <si>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</si>
  <si>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</si>
  <si>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</si>
  <si>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</si>
  <si>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</si>
  <si>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</si>
  <si>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</si>
  <si>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</si>
  <si>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</si>
  <si>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</si>
  <si>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</si>
  <si>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</si>
  <si>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</si>
  <si>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</si>
  <si>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</si>
  <si>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</si>
  <si>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</si>
  <si>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</si>
  <si>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</si>
  <si>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</si>
  <si>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</si>
  <si>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</si>
  <si>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</si>
  <si>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</si>
  <si>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</si>
  <si>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</si>
  <si>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</si>
  <si>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</si>
  <si>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</si>
  <si>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</si>
  <si>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</si>
  <si>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</si>
  <si>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</si>
  <si>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</si>
  <si>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</si>
  <si>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</si>
  <si>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</si>
  <si>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</si>
  <si>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</si>
  <si>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</si>
  <si>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</si>
  <si>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</si>
  <si>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</si>
  <si>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</si>
  <si>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</si>
  <si>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</si>
  <si>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</si>
  <si>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</si>
  <si>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</si>
  <si>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</si>
  <si>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</si>
  <si>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</si>
  <si>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</si>
  <si>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</si>
  <si>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</si>
  <si>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</si>
  <si>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</si>
  <si>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</si>
  <si>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</si>
  <si>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</si>
  <si>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</si>
  <si>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</si>
  <si>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</si>
  <si>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</si>
  <si>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</si>
  <si>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</si>
  <si>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</si>
  <si>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</si>
  <si>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</si>
  <si>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</si>
  <si>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</si>
  <si>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</si>
  <si>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</si>
  <si>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</si>
  <si>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</si>
  <si>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</si>
  <si>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</si>
  <si>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</si>
  <si>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</si>
  <si>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</si>
  <si>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</si>
  <si>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</si>
  <si>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</si>
  <si>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</si>
  <si>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</si>
  <si>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</si>
  <si>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</si>
  <si>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</si>
  <si>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</si>
  <si>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</si>
  <si>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</si>
  <si>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</si>
  <si>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</si>
  <si>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</si>
  <si>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</si>
  <si>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</si>
  <si>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</si>
  <si>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</si>
  <si>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</si>
  <si>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</si>
  <si>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</si>
  <si>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</si>
  <si>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</si>
  <si>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</si>
  <si>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</si>
  <si>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</si>
  <si>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</si>
  <si>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</si>
  <si>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</si>
  <si>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</si>
  <si>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</si>
  <si>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</si>
  <si>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</si>
  <si>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</si>
  <si>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</si>
  <si>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</si>
  <si>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</si>
  <si>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</si>
  <si>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</si>
  <si>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</si>
  <si>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</si>
  <si>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</si>
  <si>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</si>
  <si>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</si>
  <si>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</si>
  <si>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</si>
  <si>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</si>
  <si>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</si>
  <si>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</si>
  <si>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</si>
  <si>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</si>
  <si>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</si>
  <si>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</si>
  <si>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</si>
  <si>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</si>
  <si>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</si>
  <si>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</si>
  <si>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</si>
  <si>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</si>
  <si>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</si>
  <si>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</si>
  <si>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</si>
  <si>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</si>
  <si>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</si>
  <si>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</si>
  <si>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</si>
  <si>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</si>
  <si>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</si>
  <si>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</si>
  <si>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</si>
  <si>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</si>
  <si>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</si>
  <si>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</si>
  <si>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</si>
  <si>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</si>
  <si>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</si>
  <si>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</si>
  <si>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</si>
  <si>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</si>
  <si>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</si>
  <si>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</si>
  <si>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</si>
  <si>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</si>
  <si>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</si>
  <si>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</si>
  <si>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</si>
  <si>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</si>
  <si>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</si>
  <si>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</si>
  <si>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</si>
  <si>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</si>
  <si>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</si>
  <si>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</si>
  <si>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</si>
  <si>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</si>
  <si>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</si>
  <si>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</si>
  <si>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</si>
  <si>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</si>
  <si>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</si>
  <si>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</si>
  <si>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</si>
  <si>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</si>
  <si>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</si>
  <si>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</si>
  <si>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</si>
  <si>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</si>
  <si>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</si>
  <si>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</si>
  <si>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</si>
  <si>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</si>
  <si>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</si>
  <si>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</si>
  <si>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</si>
  <si>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</si>
  <si>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</si>
  <si>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</si>
  <si>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</si>
  <si>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</si>
  <si>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</si>
  <si>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</si>
  <si>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</si>
  <si>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</si>
  <si>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</si>
  <si>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</si>
  <si>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</si>
  <si>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</si>
  <si>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</si>
  <si>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</si>
  <si>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</si>
  <si>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</si>
  <si>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</si>
  <si>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</si>
  <si>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</si>
  <si>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</si>
  <si>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</si>
  <si>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</si>
  <si>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</si>
  <si>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</si>
  <si>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</si>
  <si>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</si>
  <si>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</si>
  <si>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</si>
  <si>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</si>
  <si>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</si>
  <si>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</si>
  <si>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</si>
  <si>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</si>
  <si>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</si>
  <si>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</si>
  <si>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</si>
  <si>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</si>
  <si>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</si>
  <si>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</si>
  <si>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</si>
  <si>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</si>
  <si>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</si>
  <si>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</si>
  <si>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</si>
  <si>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</si>
  <si>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</si>
  <si>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</si>
  <si>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</si>
  <si>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</si>
  <si>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</si>
  <si>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</si>
  <si>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</si>
  <si>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</si>
  <si>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</si>
  <si>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</si>
  <si>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</si>
  <si>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</si>
  <si>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</si>
  <si>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</si>
  <si>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</si>
  <si>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</si>
  <si>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</si>
  <si>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</si>
  <si>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</si>
  <si>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</si>
  <si>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</si>
  <si>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</si>
  <si>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</si>
  <si>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</si>
  <si>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</si>
  <si>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</si>
  <si>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</si>
  <si>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</si>
  <si>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</si>
  <si>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</si>
  <si>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</si>
  <si>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</si>
  <si>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</si>
  <si>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</si>
  <si>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</si>
  <si>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</si>
  <si>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</si>
  <si>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</si>
  <si>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</si>
  <si>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</si>
  <si>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</si>
  <si>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</si>
  <si>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</si>
  <si>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</si>
  <si>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</si>
  <si>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</si>
  <si>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</si>
  <si>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</si>
  <si>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</si>
  <si>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</si>
  <si>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</si>
  <si>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</si>
  <si>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</si>
  <si>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</si>
  <si>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</si>
  <si>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</si>
  <si>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</si>
  <si>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</si>
  <si>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</si>
  <si>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</si>
  <si>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</si>
  <si>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</si>
  <si>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</si>
  <si>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</si>
  <si>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</si>
  <si>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</si>
  <si>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</si>
  <si>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</si>
  <si>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</si>
  <si>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</si>
  <si>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</si>
  <si>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</si>
  <si>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</si>
  <si>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</si>
  <si>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</si>
  <si>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</si>
  <si>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</si>
  <si>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</si>
  <si>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</si>
  <si>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</si>
  <si>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</si>
  <si>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</si>
  <si>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</si>
  <si>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</si>
  <si>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</si>
  <si>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</si>
  <si>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</si>
  <si>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</si>
  <si>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</si>
  <si>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</si>
  <si>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</si>
  <si>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</si>
  <si>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</si>
  <si>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</si>
  <si>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</si>
  <si>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</si>
  <si>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</si>
  <si>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</si>
  <si>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</si>
  <si>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</si>
  <si>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</si>
  <si>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</si>
  <si>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</si>
  <si>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</si>
  <si>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</si>
  <si>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</si>
  <si>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</si>
  <si>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</si>
  <si>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</si>
  <si>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</si>
  <si>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</si>
  <si>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</si>
  <si>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</si>
  <si>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</si>
  <si>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</si>
  <si>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</si>
  <si>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</si>
  <si>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</si>
  <si>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</si>
  <si>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</si>
  <si>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</si>
  <si>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</si>
  <si>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</si>
  <si>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</si>
  <si>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</si>
  <si>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</si>
  <si>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</si>
  <si>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</si>
  <si>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</si>
  <si>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</si>
  <si>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</si>
  <si>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</si>
  <si>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</si>
  <si>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</si>
  <si>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</si>
  <si>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</si>
  <si>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</si>
  <si>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</si>
  <si>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</si>
  <si>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</si>
  <si>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</si>
  <si>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</si>
  <si>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</si>
  <si>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</si>
  <si>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</si>
  <si>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</si>
  <si>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</si>
  <si>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</si>
  <si>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</si>
  <si>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</si>
  <si>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</si>
  <si>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</si>
  <si>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</si>
  <si>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</si>
  <si>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</si>
  <si>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</si>
  <si>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</si>
  <si>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</si>
  <si>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</si>
  <si>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</si>
  <si>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</si>
  <si>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</si>
  <si>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</si>
  <si>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</si>
  <si>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</si>
  <si>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</si>
  <si>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</si>
  <si>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</si>
  <si>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</si>
  <si>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</si>
  <si>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</si>
  <si>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</si>
  <si>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</si>
  <si>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</si>
  <si>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</si>
  <si>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</si>
  <si>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</si>
  <si>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</si>
  <si>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</si>
  <si>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</si>
  <si>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</si>
  <si>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</si>
  <si>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</si>
  <si>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</si>
  <si>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</si>
  <si>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</si>
  <si>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</si>
  <si>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</si>
  <si>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</si>
  <si>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</si>
  <si>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</si>
  <si>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</si>
  <si>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</si>
  <si>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</si>
  <si>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</si>
  <si>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</si>
  <si>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</si>
  <si>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</si>
  <si>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</si>
  <si>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</si>
  <si>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</si>
  <si>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</si>
  <si>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</si>
  <si>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</si>
  <si>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</si>
  <si>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</si>
  <si>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</si>
  <si>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</si>
  <si>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</si>
  <si>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</si>
  <si>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</si>
  <si>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</si>
  <si>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</si>
  <si>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</si>
  <si>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</si>
  <si>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</si>
  <si>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</si>
  <si>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</si>
  <si>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</si>
  <si>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</si>
  <si>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</si>
  <si>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</si>
  <si>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</si>
  <si>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</si>
  <si>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</si>
  <si>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</si>
  <si>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</si>
  <si>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</si>
  <si>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</si>
  <si>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</si>
  <si>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</si>
  <si>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</si>
  <si>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</si>
  <si>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</si>
  <si>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</si>
  <si>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</si>
  <si>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</si>
  <si>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</si>
  <si>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</si>
  <si>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</si>
  <si>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</si>
  <si>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</si>
  <si>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</si>
  <si>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</si>
  <si>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</si>
  <si>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</si>
  <si>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</si>
  <si>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</si>
  <si>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</si>
  <si>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</si>
  <si>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</si>
  <si>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</si>
  <si>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</si>
  <si>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</si>
  <si>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</si>
  <si>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</si>
  <si>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</si>
  <si>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</si>
  <si>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</si>
  <si>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</si>
  <si>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</si>
  <si>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</si>
  <si>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</si>
  <si>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</si>
  <si>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</si>
  <si>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</si>
  <si>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</si>
  <si>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</si>
  <si>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</si>
  <si>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</si>
  <si>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</si>
  <si>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</si>
  <si>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</si>
  <si>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</si>
  <si>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</si>
  <si>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</si>
  <si>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</si>
  <si>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</si>
  <si>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</si>
  <si>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</si>
  <si>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</si>
  <si>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</si>
  <si>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</si>
  <si>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</si>
  <si>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</si>
  <si>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</si>
  <si>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</si>
  <si>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</si>
  <si>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</si>
  <si>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</si>
  <si>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</si>
  <si>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</si>
  <si>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</si>
  <si>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</si>
  <si>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</si>
  <si>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</si>
  <si>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</si>
  <si>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</si>
  <si>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</si>
  <si>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</si>
  <si>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</si>
  <si>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</si>
  <si>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</si>
  <si>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</si>
  <si>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</si>
  <si>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</si>
  <si>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</si>
  <si>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</si>
  <si>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</si>
  <si>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</si>
  <si>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</si>
  <si>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</si>
  <si>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</si>
  <si>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</si>
  <si>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</si>
  <si>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</si>
  <si>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</si>
  <si>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</si>
  <si>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</si>
  <si>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</si>
  <si>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</si>
  <si>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</si>
  <si>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</si>
  <si>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</si>
  <si>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</si>
  <si>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</si>
  <si>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</si>
  <si>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</si>
  <si>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</si>
  <si>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</si>
  <si>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</si>
  <si>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</si>
  <si>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</si>
  <si>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</si>
  <si>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</si>
  <si>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</si>
  <si>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</si>
  <si>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</si>
  <si>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</si>
  <si>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</si>
  <si>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</si>
  <si>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</si>
  <si>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</si>
  <si>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</si>
  <si>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</si>
  <si>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</si>
  <si>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</si>
  <si>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</si>
  <si>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</si>
  <si>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</si>
  <si>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</si>
  <si>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</si>
  <si>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</si>
  <si>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</si>
  <si>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</si>
  <si>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</si>
  <si>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</si>
  <si>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</si>
  <si>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</si>
  <si>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</si>
  <si>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</si>
  <si>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</si>
  <si>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</si>
  <si>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</si>
  <si>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</si>
  <si>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</si>
  <si>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</si>
  <si>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</si>
  <si>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</si>
  <si>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</si>
  <si>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</si>
  <si>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</si>
  <si>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</si>
  <si>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</si>
  <si>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</si>
  <si>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</si>
  <si>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</si>
  <si>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</si>
  <si>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</si>
  <si>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</si>
  <si>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</si>
  <si>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</si>
  <si>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</si>
  <si>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</si>
  <si>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</si>
  <si>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</si>
  <si>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</si>
  <si>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</si>
  <si>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</si>
  <si>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</si>
  <si>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</si>
  <si>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</si>
  <si>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</si>
  <si>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</si>
  <si>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</si>
  <si>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</si>
  <si>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</si>
  <si>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</si>
  <si>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</si>
  <si>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</si>
  <si>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</si>
  <si>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</si>
  <si>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</si>
  <si>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</si>
  <si>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</si>
  <si>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</si>
  <si>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</si>
  <si>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</si>
  <si>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</si>
  <si>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</si>
  <si>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</si>
  <si>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</si>
  <si>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</si>
  <si>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</si>
  <si>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</si>
  <si>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</si>
  <si>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</si>
  <si>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</si>
  <si>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</si>
  <si>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</si>
  <si>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</si>
  <si>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</si>
  <si>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</si>
  <si>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</si>
  <si>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</si>
  <si>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</si>
  <si>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</si>
  <si>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</si>
  <si>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</si>
  <si>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</si>
  <si>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</si>
  <si>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</si>
  <si>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</si>
  <si>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</si>
  <si>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</si>
  <si>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</si>
  <si>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</si>
  <si>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</si>
  <si>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</si>
  <si>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</si>
  <si>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</si>
  <si>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</si>
  <si>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</si>
  <si>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</si>
  <si>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</si>
  <si>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</si>
  <si>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</si>
  <si>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</si>
  <si>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</si>
  <si>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</si>
  <si>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</si>
  <si>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</si>
  <si>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</si>
  <si>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</si>
  <si>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</si>
  <si>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</si>
  <si>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</si>
  <si>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</si>
  <si>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</si>
  <si>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</si>
  <si>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</si>
  <si>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</si>
  <si>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</si>
  <si>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</si>
  <si>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</si>
  <si>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</si>
  <si>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</si>
  <si>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</si>
  <si>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</si>
  <si>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</si>
  <si>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</si>
  <si>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</si>
  <si>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</si>
  <si>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</si>
  <si>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</si>
  <si>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</si>
  <si>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</si>
  <si>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</si>
  <si>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</si>
  <si>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</si>
  <si>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</si>
  <si>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</si>
  <si>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</si>
  <si>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</si>
  <si>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</si>
  <si>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</si>
  <si>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</si>
  <si>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</si>
  <si>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</si>
  <si>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</si>
  <si>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</si>
  <si>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</si>
  <si>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</si>
  <si>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</si>
  <si>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</si>
  <si>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</si>
  <si>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</si>
  <si>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</si>
  <si>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</si>
  <si>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</si>
  <si>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</si>
  <si>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</si>
  <si>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</si>
  <si>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</si>
  <si>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</si>
  <si>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</si>
  <si>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</si>
  <si>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</si>
  <si>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</si>
  <si>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</si>
  <si>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</si>
  <si>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</si>
  <si>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</si>
  <si>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</si>
  <si>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</si>
  <si>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</si>
  <si>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</si>
  <si>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</si>
  <si>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</si>
  <si>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</si>
  <si>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</si>
  <si>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</si>
  <si>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</si>
  <si>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</si>
  <si>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</si>
  <si>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</si>
  <si>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</si>
  <si>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</si>
  <si>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</si>
  <si>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</si>
  <si>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</si>
  <si>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</si>
  <si>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</si>
  <si>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</si>
  <si>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</si>
  <si>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</si>
  <si>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</si>
  <si>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</si>
  <si>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</si>
  <si>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</si>
  <si>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</si>
  <si>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</si>
  <si>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</si>
  <si>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</si>
  <si>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</si>
  <si>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</si>
  <si>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</si>
  <si>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</si>
  <si>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</si>
  <si>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</si>
  <si>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</si>
  <si>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</si>
  <si>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</si>
  <si>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</si>
  <si>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</si>
  <si>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</si>
  <si>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</si>
  <si>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</si>
  <si>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</si>
  <si>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</si>
  <si>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</si>
  <si>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</si>
  <si>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</si>
  <si>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</si>
  <si>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</si>
  <si>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</si>
  <si>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</si>
  <si>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</si>
  <si>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</si>
  <si>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</si>
  <si>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</si>
  <si>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</si>
  <si>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</si>
  <si>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</si>
  <si>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</si>
  <si>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</si>
  <si>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</si>
  <si>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</si>
  <si>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</si>
  <si>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</si>
  <si>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</si>
  <si>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</si>
  <si>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</si>
  <si>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</si>
  <si>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</si>
  <si>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</si>
  <si>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</si>
  <si>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</si>
  <si>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</si>
  <si>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</si>
  <si>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</si>
  <si>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</si>
  <si>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</si>
  <si>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</si>
  <si>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</si>
  <si>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</si>
  <si>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</si>
  <si>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</si>
  <si>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</si>
  <si>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</si>
  <si>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</si>
  <si>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</si>
  <si>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</si>
  <si>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</si>
  <si>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</si>
  <si>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</si>
  <si>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</si>
  <si>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</si>
  <si>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</si>
  <si>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</si>
  <si>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</si>
  <si>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</si>
  <si>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</si>
  <si>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</si>
  <si>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</si>
  <si>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</si>
  <si>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</si>
  <si>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</si>
  <si>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</si>
  <si>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</si>
  <si>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</si>
  <si>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</si>
  <si>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</si>
  <si>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</si>
  <si>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</si>
  <si>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</si>
  <si>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</si>
  <si>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</si>
  <si>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</si>
  <si>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</si>
  <si>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</si>
  <si>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</si>
  <si>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</si>
  <si>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</si>
  <si>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</si>
  <si>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</si>
  <si>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</si>
  <si>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</si>
  <si>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</si>
  <si>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</si>
  <si>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</si>
  <si>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</si>
  <si>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</si>
  <si>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</si>
  <si>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</si>
  <si>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</si>
  <si>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</si>
  <si>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</si>
  <si>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</si>
  <si>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</si>
  <si>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</si>
  <si>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</si>
  <si>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</si>
  <si>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</si>
  <si>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</si>
  <si>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</si>
  <si>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</si>
  <si>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</si>
  <si>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</si>
  <si>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</si>
  <si>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</si>
  <si>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</si>
  <si>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</si>
  <si>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</si>
  <si>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</si>
  <si>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</si>
  <si>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</si>
  <si>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</si>
  <si>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</si>
  <si>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</si>
  <si>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</si>
  <si>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</si>
  <si>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</si>
  <si>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</si>
  <si>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</si>
  <si>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</si>
  <si>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</si>
  <si>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</si>
  <si>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</si>
  <si>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</si>
  <si>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</si>
  <si>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</si>
  <si>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</si>
  <si>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</si>
  <si>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</si>
  <si>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</si>
  <si>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</si>
  <si>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</si>
  <si>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</si>
  <si>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</si>
  <si>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</si>
  <si>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</si>
  <si>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</si>
  <si>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</si>
  <si>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</si>
  <si>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</si>
  <si>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</si>
  <si>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</si>
  <si>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</si>
  <si>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</si>
  <si>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</si>
  <si>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</si>
  <si>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</si>
  <si>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</si>
  <si>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</si>
  <si>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</si>
  <si>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</si>
  <si>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</si>
  <si>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</si>
  <si>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</si>
  <si>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</si>
  <si>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</si>
  <si>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</si>
  <si>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</si>
  <si>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</si>
  <si>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</si>
  <si>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</si>
  <si>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</si>
  <si>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</si>
  <si>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</si>
  <si>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</si>
  <si>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</si>
  <si>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</si>
  <si>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</si>
  <si>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</si>
  <si>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</si>
  <si>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</si>
  <si>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</si>
  <si>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</si>
  <si>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</si>
  <si>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</si>
  <si>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</si>
  <si>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</si>
  <si>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</si>
  <si>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</si>
  <si>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</si>
  <si>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</si>
  <si>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</si>
  <si>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</si>
  <si>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</si>
  <si>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</si>
  <si>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</si>
  <si>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</si>
  <si>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</si>
  <si>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</si>
  <si>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</si>
  <si>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</si>
  <si>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</si>
  <si>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</si>
  <si>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</si>
  <si>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</si>
  <si>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</si>
  <si>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</si>
  <si>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</si>
  <si>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</si>
  <si>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</si>
  <si>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</si>
  <si>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</si>
  <si>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</si>
  <si>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</si>
  <si>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</si>
  <si>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</si>
  <si>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</si>
  <si>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</si>
  <si>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</si>
  <si>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</si>
  <si>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</si>
  <si>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</si>
  <si>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</si>
  <si>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</si>
  <si>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</si>
  <si>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</si>
  <si>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</si>
  <si>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</si>
  <si>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</si>
  <si>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</si>
  <si>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</si>
  <si>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</si>
  <si>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</si>
  <si>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</si>
  <si>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</si>
  <si>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</si>
  <si>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</si>
  <si>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</si>
  <si>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</si>
  <si>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</si>
  <si>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</si>
  <si>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</si>
  <si>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</si>
  <si>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</si>
  <si>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</si>
  <si>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</si>
  <si>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</si>
  <si>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</si>
  <si>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</si>
  <si>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</si>
  <si>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</si>
  <si>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</si>
  <si>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</si>
  <si>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</si>
  <si>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</si>
  <si>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</si>
  <si>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</si>
  <si>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</si>
  <si>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</si>
  <si>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</si>
  <si>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</si>
  <si>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</si>
  <si>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</si>
  <si>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</si>
  <si>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</si>
  <si>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</si>
  <si>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</si>
  <si>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</si>
  <si>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</si>
  <si>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</si>
  <si>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</si>
  <si>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</si>
  <si>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</si>
  <si>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</si>
  <si>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</si>
  <si>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</si>
  <si>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</si>
  <si>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</si>
  <si>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</si>
  <si>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</si>
  <si>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</si>
  <si>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</si>
  <si>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</si>
  <si>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</si>
  <si>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</si>
  <si>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</si>
  <si>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</si>
  <si>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</si>
  <si>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</si>
  <si>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</si>
  <si>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</si>
  <si>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</si>
  <si>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</si>
  <si>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</si>
  <si>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</si>
  <si>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</si>
  <si>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</si>
  <si>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</si>
  <si>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</si>
  <si>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</si>
  <si>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</si>
  <si>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</si>
  <si>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</si>
  <si>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</si>
  <si>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</si>
  <si>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</si>
  <si>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</si>
  <si>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</si>
  <si>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</si>
  <si>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</si>
  <si>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</si>
  <si>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</si>
  <si>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</si>
  <si>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</si>
  <si>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</si>
  <si>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</si>
  <si>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</si>
  <si>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</si>
  <si>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</si>
  <si>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</si>
  <si>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</si>
  <si>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</si>
  <si>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</si>
  <si>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</si>
  <si>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</si>
  <si>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</si>
  <si>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</si>
  <si>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</si>
  <si>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</si>
  <si>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</si>
  <si>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</si>
  <si>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</si>
  <si>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</si>
  <si>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</si>
  <si>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</si>
  <si>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</si>
  <si>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</si>
  <si>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</si>
  <si>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</si>
  <si>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</si>
  <si>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</si>
  <si>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</si>
  <si>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</si>
  <si>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</si>
  <si>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</si>
  <si>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</si>
  <si>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</si>
  <si>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</si>
  <si>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</si>
  <si>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</si>
  <si>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</si>
  <si>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</si>
  <si>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</si>
  <si>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</si>
  <si>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</si>
  <si>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</si>
  <si>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</si>
  <si>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</si>
  <si>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</si>
  <si>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</si>
  <si>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</si>
  <si>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</si>
  <si>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</si>
  <si>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</si>
  <si>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</si>
  <si>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</si>
  <si>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</si>
  <si>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</si>
  <si>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</si>
  <si>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</si>
  <si>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</si>
  <si>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</si>
  <si>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</si>
  <si>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</si>
  <si>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</si>
  <si>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</si>
  <si>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</si>
  <si>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</si>
  <si>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</si>
  <si>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</si>
  <si>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</si>
  <si>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</si>
  <si>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</si>
  <si>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</si>
  <si>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</si>
  <si>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</si>
  <si>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</si>
  <si>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</si>
  <si>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</si>
  <si>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</si>
  <si>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</si>
  <si>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</si>
  <si>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</si>
  <si>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</si>
  <si>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</si>
  <si>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</si>
  <si>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</si>
  <si>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</si>
  <si>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</si>
  <si>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</si>
  <si>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</si>
  <si>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</si>
  <si>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</si>
  <si>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</si>
  <si>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</si>
  <si>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</si>
  <si>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</si>
  <si>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</si>
  <si>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</si>
  <si>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</si>
  <si>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</si>
  <si>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</si>
  <si>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</si>
  <si>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</si>
  <si>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</si>
  <si>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</si>
  <si>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</si>
  <si>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</si>
  <si>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</si>
  <si>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</si>
  <si>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</si>
  <si>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</si>
  <si>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</si>
  <si>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</si>
  <si>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</si>
  <si>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</si>
  <si>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</si>
  <si>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</si>
  <si>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</si>
  <si>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</si>
  <si>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</si>
  <si>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</si>
  <si>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</si>
  <si>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</si>
  <si>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</si>
  <si>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</si>
  <si>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</si>
  <si>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</si>
  <si>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</si>
  <si>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</si>
  <si>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</si>
  <si>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</si>
  <si>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</si>
  <si>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</si>
  <si>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</si>
  <si>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</si>
  <si>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</si>
  <si>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</si>
  <si>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</si>
  <si>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</si>
  <si>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</si>
  <si>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</si>
  <si>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</si>
  <si>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</si>
  <si>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</si>
  <si>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</si>
  <si>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</si>
  <si>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</si>
  <si>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</si>
  <si>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</si>
  <si>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</si>
  <si>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</si>
  <si>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</si>
  <si>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</si>
  <si>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</si>
  <si>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</si>
  <si>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</si>
  <si>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</si>
  <si>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</si>
  <si>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</si>
  <si>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</si>
  <si>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</si>
  <si>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</si>
  <si>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</si>
  <si>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</si>
  <si>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</si>
  <si>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</si>
  <si>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</si>
  <si>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</si>
  <si>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</si>
  <si>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</si>
  <si>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</si>
  <si>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</si>
  <si>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</si>
  <si>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</si>
  <si>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</si>
  <si>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</si>
  <si>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</si>
  <si>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</si>
  <si>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</si>
  <si>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</si>
  <si>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</si>
  <si>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</si>
  <si>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</si>
  <si>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</si>
  <si>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</si>
  <si>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</si>
  <si>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</si>
  <si>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</si>
  <si>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</si>
  <si>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</si>
  <si>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</si>
  <si>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</si>
  <si>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</si>
  <si>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</si>
  <si>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</si>
  <si>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</si>
  <si>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</si>
  <si>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</si>
  <si>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</si>
  <si>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</si>
  <si>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</si>
  <si>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</si>
  <si>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</si>
  <si>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</si>
  <si>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</si>
  <si>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</si>
  <si>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</si>
  <si>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</si>
  <si>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</si>
  <si>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</si>
  <si>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</si>
  <si>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</si>
  <si>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</si>
  <si>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</si>
  <si>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</si>
  <si>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</si>
  <si>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</si>
  <si>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</si>
  <si>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</si>
  <si>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</si>
  <si>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</si>
  <si>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</si>
  <si>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</si>
  <si>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</si>
  <si>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</si>
  <si>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</si>
  <si>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</si>
  <si>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</si>
  <si>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</si>
  <si>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</si>
  <si>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</si>
  <si>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</si>
  <si>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</si>
  <si>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</si>
  <si>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</si>
  <si>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</si>
  <si>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</si>
  <si>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</si>
  <si>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</si>
  <si>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</si>
  <si>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</si>
  <si>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</si>
  <si>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</si>
  <si>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</si>
  <si>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</si>
  <si>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</si>
  <si>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</si>
  <si>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</si>
  <si>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</si>
  <si>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</si>
  <si>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</si>
  <si>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</si>
  <si>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</si>
  <si>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</si>
  <si>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</si>
  <si>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</si>
  <si>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</si>
  <si>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</si>
  <si>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</si>
  <si>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</si>
  <si>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</si>
  <si>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</si>
  <si>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</si>
  <si>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</si>
  <si>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</si>
  <si>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</si>
  <si>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</si>
  <si>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</si>
  <si>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</si>
  <si>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</si>
  <si>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</si>
  <si>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</si>
  <si>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</si>
  <si>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</si>
  <si>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</si>
  <si>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</si>
  <si>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</si>
  <si>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</si>
  <si>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</si>
  <si>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</si>
  <si>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</si>
  <si>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</si>
  <si>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</si>
  <si>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</si>
  <si>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</si>
  <si>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</si>
  <si>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</si>
  <si>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</si>
  <si>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</si>
  <si>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</si>
  <si>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</si>
  <si>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</si>
  <si>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</si>
  <si>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</si>
  <si>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</si>
  <si>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</si>
  <si>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</si>
  <si>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</si>
  <si>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</si>
  <si>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</si>
  <si>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</si>
  <si>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</si>
  <si>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</si>
  <si>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</si>
  <si>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</si>
  <si>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</si>
  <si>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</si>
  <si>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</si>
  <si>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</si>
  <si>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</si>
  <si>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</si>
  <si>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</si>
  <si>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</si>
  <si>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</si>
  <si>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</si>
  <si>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</si>
  <si>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</si>
  <si>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</si>
  <si>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</si>
  <si>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</si>
  <si>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</si>
  <si>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</si>
  <si>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</si>
  <si>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</si>
  <si>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</si>
  <si>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</si>
  <si>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</si>
  <si>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</si>
  <si>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</si>
  <si>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</si>
  <si>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</si>
  <si>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</si>
  <si>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</si>
  <si>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</si>
  <si>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</si>
  <si>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</si>
  <si>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</si>
  <si>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</si>
  <si>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</si>
  <si>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</si>
  <si>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</si>
  <si>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</si>
  <si>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</si>
  <si>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</si>
  <si>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</si>
  <si>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</si>
  <si>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</si>
  <si>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</si>
  <si>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</si>
  <si>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</si>
  <si>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</si>
  <si>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</si>
  <si>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</si>
  <si>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</si>
  <si>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</si>
  <si>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</si>
  <si>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</si>
  <si>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</si>
  <si>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</si>
  <si>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</si>
  <si>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</si>
  <si>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</si>
  <si>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</si>
  <si>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</si>
  <si>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</si>
  <si>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</si>
  <si>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</si>
  <si>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</si>
  <si>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</si>
  <si>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</si>
  <si>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</si>
  <si>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</si>
  <si>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</si>
  <si>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</si>
  <si>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</si>
  <si>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</si>
  <si>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</si>
  <si>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</si>
  <si>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</si>
  <si>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</si>
  <si>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</si>
  <si>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</si>
  <si>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</si>
  <si>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</si>
  <si>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</si>
  <si>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</si>
  <si>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</si>
  <si>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</si>
  <si>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</si>
  <si>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</si>
  <si>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</si>
  <si>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</si>
  <si>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</si>
  <si>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</si>
  <si>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</si>
  <si>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</si>
  <si>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</si>
  <si>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</si>
  <si>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</si>
  <si>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</si>
  <si>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</si>
  <si>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</si>
  <si>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</si>
  <si>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</si>
  <si>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</si>
  <si>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</si>
  <si>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</si>
  <si>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</si>
  <si>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</si>
  <si>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</si>
  <si>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</si>
  <si>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</si>
  <si>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</si>
  <si>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</si>
  <si>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</si>
  <si>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</si>
  <si>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</si>
  <si>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</si>
  <si>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</si>
  <si>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</si>
  <si>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</si>
  <si>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</si>
  <si>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</si>
  <si>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</si>
  <si>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</si>
  <si>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</si>
  <si>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</si>
  <si>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</si>
  <si>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</si>
  <si>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</si>
  <si>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</si>
  <si>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</si>
  <si>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</si>
  <si>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</si>
  <si>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</si>
  <si>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</si>
  <si>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</si>
  <si>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</si>
  <si>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</si>
  <si>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</si>
  <si>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</si>
  <si>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</si>
  <si>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</si>
  <si>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</si>
  <si>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</si>
  <si>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</si>
  <si>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</si>
  <si>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</si>
  <si>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</si>
  <si>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</si>
  <si>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</si>
  <si>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</si>
  <si>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</si>
  <si>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</si>
  <si>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</si>
  <si>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</si>
  <si>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</si>
  <si>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</si>
  <si>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</si>
  <si>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</si>
  <si>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</si>
  <si>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</si>
  <si>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</si>
  <si>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</si>
  <si>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</si>
  <si>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</si>
  <si>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</si>
  <si>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</si>
  <si>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</si>
  <si>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</si>
  <si>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</si>
  <si>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</si>
  <si>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</si>
  <si>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</si>
  <si>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</si>
  <si>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</si>
  <si>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</si>
  <si>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</si>
  <si>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</si>
  <si>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</si>
  <si>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</si>
  <si>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</si>
  <si>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</si>
  <si>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</si>
  <si>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</si>
  <si>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</si>
  <si>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</si>
  <si>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</si>
  <si>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</si>
  <si>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</si>
  <si>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</si>
  <si>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</si>
  <si>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</si>
  <si>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</si>
  <si>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</si>
  <si>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</si>
  <si>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</si>
  <si>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</si>
  <si>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</si>
  <si>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</si>
  <si>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</si>
  <si>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</si>
  <si>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</si>
  <si>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</si>
  <si>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</si>
  <si>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</si>
  <si>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</si>
  <si>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</si>
  <si>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</si>
  <si>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</si>
  <si>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</si>
  <si>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</si>
  <si>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</si>
  <si>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</si>
  <si>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</si>
  <si>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</si>
  <si>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</si>
  <si>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</si>
  <si>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</si>
  <si>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</si>
  <si>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</si>
  <si>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</si>
  <si>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</si>
  <si>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</si>
  <si>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</si>
  <si>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</si>
  <si>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</si>
  <si>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</si>
  <si>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</si>
  <si>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</si>
  <si>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</si>
  <si>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</si>
  <si>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</si>
  <si>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</si>
  <si>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</si>
  <si>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</si>
  <si>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</si>
  <si>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</si>
  <si>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</si>
  <si>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</si>
  <si>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</si>
  <si>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</si>
  <si>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</si>
  <si>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</si>
  <si>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</si>
  <si>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</si>
  <si>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</si>
  <si>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</si>
  <si>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</si>
  <si>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</si>
  <si>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</si>
  <si>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</si>
  <si>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</si>
  <si>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</si>
  <si>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</si>
  <si>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</si>
  <si>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</si>
  <si>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</si>
  <si>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</si>
  <si>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</si>
  <si>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</si>
  <si>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</si>
  <si>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</si>
  <si>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</si>
  <si>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</si>
  <si>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</si>
  <si>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</si>
  <si>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</si>
  <si>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</si>
  <si>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</si>
  <si>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</si>
  <si>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</si>
  <si>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</si>
  <si>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</si>
  <si>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</si>
  <si>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</si>
  <si>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</si>
  <si>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</si>
  <si>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</si>
  <si>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</si>
  <si>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</si>
  <si>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</si>
  <si>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</si>
  <si>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</si>
  <si>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</si>
  <si>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</si>
  <si>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</si>
  <si>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</si>
  <si>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</si>
  <si>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</si>
  <si>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</si>
  <si>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</si>
  <si>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</si>
  <si>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</si>
  <si>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</si>
  <si>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</si>
  <si>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</si>
  <si>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</si>
  <si>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</si>
  <si>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</si>
  <si>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</si>
  <si>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</si>
  <si>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</si>
  <si>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</si>
  <si>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</si>
  <si>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</si>
  <si>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</si>
  <si>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</si>
  <si>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</si>
  <si>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</si>
  <si>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</si>
  <si>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</si>
  <si>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</si>
  <si>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</si>
  <si>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</si>
  <si>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</si>
  <si>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</si>
  <si>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</si>
  <si>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</si>
  <si>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</si>
  <si>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</si>
  <si>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</si>
  <si>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</si>
  <si>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</si>
  <si>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</si>
  <si>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</si>
  <si>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</si>
  <si>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</si>
  <si>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</si>
  <si>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</si>
  <si>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</si>
  <si>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</si>
  <si>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</si>
  <si>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</si>
  <si>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</si>
  <si>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</si>
  <si>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</si>
  <si>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</si>
  <si>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</si>
  <si>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</si>
  <si>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</si>
  <si>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</si>
  <si>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</si>
  <si>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</si>
  <si>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</si>
  <si>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</si>
  <si>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</si>
  <si>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</si>
  <si>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</si>
  <si>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</si>
  <si>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</si>
  <si>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</si>
  <si>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</si>
  <si>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</si>
  <si>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</si>
  <si>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</si>
  <si>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</si>
  <si>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</si>
  <si>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</si>
  <si>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</si>
  <si>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</si>
  <si>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</si>
  <si>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</si>
  <si>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</si>
  <si>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</si>
  <si>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</si>
  <si>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</si>
  <si>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</si>
  <si>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</si>
  <si>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</si>
  <si>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</si>
  <si>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</si>
  <si>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</si>
  <si>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</si>
  <si>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</si>
  <si>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</si>
  <si>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</si>
  <si>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</si>
  <si>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</si>
  <si>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</si>
  <si>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</si>
  <si>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</si>
  <si>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</si>
  <si>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</si>
  <si>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</si>
  <si>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</si>
  <si>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</si>
  <si>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</si>
  <si>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</si>
  <si>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</si>
  <si>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</si>
  <si>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</si>
  <si>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</si>
  <si>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</si>
  <si>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</si>
  <si>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</si>
  <si>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</si>
  <si>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</si>
  <si>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</si>
  <si>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</si>
  <si>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</si>
  <si>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</si>
  <si>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</si>
  <si>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</si>
  <si>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</si>
  <si>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</si>
  <si>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</si>
  <si>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</si>
  <si>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</si>
  <si>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</si>
  <si>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</si>
  <si>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</si>
  <si>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</si>
  <si>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</si>
  <si>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</si>
  <si>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</si>
  <si>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</si>
  <si>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</si>
  <si>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</si>
  <si>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</si>
  <si>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</si>
  <si>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</si>
  <si>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</si>
  <si>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</si>
  <si>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</si>
  <si>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</si>
  <si>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</si>
  <si>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</si>
  <si>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</si>
  <si>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</si>
  <si>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</si>
  <si>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</si>
  <si>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</si>
  <si>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</si>
  <si>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</si>
  <si>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</si>
  <si>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</si>
  <si>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</si>
  <si>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</si>
  <si>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</si>
  <si>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</si>
  <si>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</si>
  <si>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</si>
  <si>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</si>
  <si>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</si>
  <si>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</si>
  <si>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</si>
  <si>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</si>
  <si>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</si>
  <si>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</si>
  <si>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</si>
  <si>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</si>
  <si>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</si>
  <si>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</si>
  <si>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</si>
  <si>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</si>
  <si>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</si>
  <si>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</si>
  <si>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</si>
  <si>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</si>
  <si>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</si>
  <si>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</si>
  <si>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</si>
  <si>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</si>
  <si>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</si>
  <si>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</si>
  <si>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</si>
  <si>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</si>
  <si>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</si>
  <si>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</si>
  <si>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</si>
  <si>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</si>
  <si>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</si>
  <si>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</si>
  <si>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</si>
  <si>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</si>
  <si>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</si>
  <si>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</si>
  <si>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</si>
  <si>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</si>
  <si>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</si>
  <si>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</si>
  <si>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</si>
  <si>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</si>
  <si>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</si>
  <si>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</si>
  <si>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</si>
  <si>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</si>
  <si>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</si>
  <si>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</si>
  <si>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</si>
  <si>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</si>
  <si>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</si>
  <si>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</si>
  <si>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</si>
  <si>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</si>
  <si>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</si>
  <si>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</si>
  <si>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</si>
  <si>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</si>
  <si>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</si>
  <si>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</si>
  <si>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</si>
  <si>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</si>
  <si>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</si>
  <si>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</si>
  <si>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</si>
  <si>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</si>
  <si>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</si>
  <si>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</si>
  <si>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</si>
  <si>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</si>
  <si>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</si>
  <si>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</si>
  <si>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</si>
  <si>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</si>
  <si>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</si>
  <si>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</si>
  <si>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</si>
  <si>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</si>
  <si>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</si>
  <si>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</si>
  <si>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</si>
  <si>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</si>
  <si>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</si>
  <si>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</si>
  <si>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</si>
  <si>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</si>
  <si>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</si>
  <si>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</si>
  <si>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</si>
  <si>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</si>
  <si>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</si>
  <si>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</si>
  <si>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</si>
  <si>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</si>
  <si>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</si>
  <si>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</si>
  <si>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</si>
  <si>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</si>
  <si>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</si>
  <si>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</si>
  <si>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</si>
  <si>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</si>
  <si>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</si>
  <si>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</si>
  <si>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</si>
  <si>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</si>
  <si>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</si>
  <si>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</si>
  <si>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</si>
  <si>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</si>
  <si>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</si>
  <si>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</si>
  <si>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</si>
  <si>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</si>
  <si>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</si>
  <si>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</si>
  <si>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</si>
  <si>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</si>
  <si>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</si>
  <si>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</si>
  <si>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</si>
  <si>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</si>
  <si>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</si>
  <si>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</si>
  <si>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</si>
  <si>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</si>
  <si>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</si>
  <si>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</si>
  <si>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</si>
  <si>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</si>
  <si>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</si>
  <si>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</si>
  <si>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</si>
  <si>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</si>
  <si>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</si>
  <si>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</si>
  <si>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</si>
  <si>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</si>
  <si>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</si>
  <si>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</si>
  <si>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</si>
  <si>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</si>
  <si>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</si>
  <si>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</si>
  <si>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</si>
  <si>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</si>
  <si>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</si>
  <si>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</si>
  <si>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</si>
  <si>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</si>
  <si>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</si>
  <si>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</si>
  <si>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</si>
  <si>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</si>
  <si>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</si>
  <si>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</si>
  <si>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</si>
  <si>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</si>
  <si>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</si>
  <si>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</si>
  <si>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</si>
  <si>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</si>
  <si>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</si>
  <si>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</si>
  <si>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</si>
  <si>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</si>
  <si>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</si>
  <si>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</si>
  <si>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</si>
  <si>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</si>
  <si>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</si>
  <si>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</si>
  <si>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</si>
  <si>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</si>
  <si>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</si>
  <si>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</si>
  <si>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</si>
  <si>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</si>
  <si>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</si>
  <si>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</si>
  <si>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</si>
  <si>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</si>
  <si>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</si>
  <si>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</si>
  <si>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</si>
  <si>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</si>
  <si>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</si>
  <si>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</si>
  <si>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</si>
  <si>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</si>
  <si>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</si>
  <si>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</si>
  <si>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</si>
  <si>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</si>
  <si>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</si>
  <si>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</si>
  <si>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</si>
  <si>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</si>
  <si>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</si>
  <si>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</si>
  <si>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</si>
  <si>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</si>
  <si>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</si>
  <si>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</si>
  <si>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</si>
  <si>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</si>
  <si>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</si>
  <si>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</si>
  <si>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</si>
  <si>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</si>
  <si>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</si>
  <si>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</si>
  <si>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</si>
  <si>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</si>
  <si>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</si>
  <si>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</si>
  <si>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</si>
  <si>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</si>
  <si>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</si>
  <si>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</si>
  <si>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</si>
  <si>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</si>
  <si>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</si>
  <si>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</si>
  <si>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</si>
  <si>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</si>
  <si>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</si>
  <si>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</si>
  <si>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</si>
  <si>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</si>
  <si>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</si>
  <si>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</si>
  <si>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</si>
  <si>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</si>
  <si>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</si>
  <si>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</si>
  <si>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</si>
  <si>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</si>
  <si>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</si>
  <si>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</si>
  <si>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</si>
  <si>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</si>
  <si>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</si>
  <si>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</si>
  <si>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</si>
  <si>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</si>
  <si>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</si>
  <si>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</si>
  <si>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</si>
  <si>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</si>
  <si>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</si>
  <si>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</si>
  <si>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</si>
  <si>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</si>
  <si>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</si>
  <si>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</si>
  <si>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</si>
  <si>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</si>
  <si>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</si>
  <si>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</si>
  <si>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</si>
  <si>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</si>
  <si>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</si>
  <si>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</si>
  <si>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</si>
  <si>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</si>
  <si>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</si>
  <si>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</si>
  <si>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</si>
  <si>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</si>
  <si>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</si>
  <si>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</si>
  <si>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</si>
  <si>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</si>
  <si>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</si>
  <si>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</si>
  <si>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</si>
  <si>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</si>
  <si>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</si>
  <si>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</si>
  <si>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</si>
  <si>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</si>
  <si>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</si>
  <si>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</si>
  <si>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</si>
  <si>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</si>
  <si>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</si>
  <si>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</si>
  <si>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</si>
  <si>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</si>
  <si>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</si>
  <si>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</si>
  <si>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</si>
  <si>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</si>
  <si>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</si>
  <si>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</si>
  <si>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</si>
  <si>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</si>
  <si>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</si>
  <si>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</si>
  <si>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</si>
  <si>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</si>
  <si>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</si>
  <si>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</si>
  <si>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</si>
  <si>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</si>
  <si>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</si>
  <si>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</si>
  <si>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</si>
  <si>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</si>
  <si>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</si>
  <si>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</si>
  <si>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</si>
  <si>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</si>
  <si>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</si>
  <si>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</si>
  <si>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</si>
  <si>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</si>
  <si>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</si>
  <si>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</si>
  <si>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</si>
  <si>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</si>
  <si>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</si>
  <si>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</si>
  <si>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</si>
  <si>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</si>
  <si>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</si>
  <si>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</si>
  <si>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</si>
  <si>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</si>
  <si>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</si>
  <si>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</si>
  <si>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</si>
  <si>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</si>
  <si>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</si>
  <si>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</si>
  <si>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</si>
  <si>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</si>
  <si>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</si>
  <si>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</si>
  <si>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</si>
  <si>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</si>
  <si>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</si>
  <si>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</si>
  <si>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</si>
  <si>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</si>
  <si>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</si>
  <si>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</si>
  <si>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</si>
  <si>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</si>
  <si>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</si>
  <si>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</si>
  <si>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</si>
  <si>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</si>
  <si>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</si>
  <si>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</si>
  <si>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</si>
  <si>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</si>
  <si>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</si>
  <si>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</si>
  <si>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</si>
  <si>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</si>
  <si>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</si>
  <si>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</si>
  <si>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</si>
  <si>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</si>
  <si>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</si>
  <si>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</si>
  <si>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</si>
  <si>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</si>
  <si>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</si>
  <si>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</si>
  <si>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</si>
  <si>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</si>
  <si>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</si>
  <si>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</si>
  <si>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</si>
  <si>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</si>
  <si>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</si>
  <si>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</si>
  <si>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</si>
  <si>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</si>
  <si>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</si>
  <si>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</si>
  <si>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</si>
  <si>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</si>
  <si>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</si>
  <si>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</si>
  <si>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</si>
  <si>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</si>
  <si>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</si>
  <si>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</si>
  <si>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</si>
  <si>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</si>
  <si>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</si>
  <si>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</si>
  <si>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</si>
  <si>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</si>
  <si>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</si>
  <si>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</si>
  <si>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</si>
  <si>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</si>
  <si>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</si>
  <si>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</si>
  <si>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</si>
  <si>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</si>
  <si>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</si>
  <si>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</si>
  <si>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</si>
  <si>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</si>
  <si>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</si>
  <si>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</si>
  <si>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</si>
  <si>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</si>
  <si>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</si>
  <si>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</si>
  <si>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</si>
  <si>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</si>
  <si>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</si>
  <si>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</si>
  <si>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</si>
  <si>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</si>
  <si>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</si>
  <si>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</si>
  <si>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</si>
  <si>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</si>
  <si>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</si>
  <si>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</si>
  <si>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</si>
  <si>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</si>
  <si>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</si>
  <si>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</si>
  <si>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</si>
  <si>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</si>
  <si>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</si>
  <si>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</si>
  <si>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</si>
  <si>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</si>
  <si>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</si>
  <si>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</si>
  <si>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</si>
  <si>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</si>
  <si>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</si>
  <si>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</si>
  <si>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</si>
  <si>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</si>
  <si>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</si>
  <si>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</si>
  <si>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</si>
  <si>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</si>
  <si>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</si>
  <si>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</si>
  <si>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</si>
  <si>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</si>
  <si>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</si>
  <si>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</si>
  <si>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</si>
  <si>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</si>
  <si>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</si>
  <si>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</si>
  <si>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</si>
  <si>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</si>
  <si>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</si>
  <si>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</si>
  <si>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</si>
  <si>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</si>
  <si>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</si>
  <si>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</si>
  <si>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</si>
  <si>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</si>
  <si>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</si>
  <si>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</si>
  <si>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</si>
  <si>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</si>
  <si>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</si>
  <si>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</si>
  <si>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</si>
  <si>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</si>
  <si>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</si>
  <si>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</si>
  <si>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</si>
  <si>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</si>
  <si>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</si>
  <si>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</si>
  <si>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</si>
  <si>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</si>
  <si>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</si>
  <si>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</si>
  <si>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</si>
  <si>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</si>
  <si>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</si>
  <si>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</si>
  <si>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</si>
  <si>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</si>
  <si>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</si>
  <si>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</si>
  <si>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</si>
  <si>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</si>
  <si>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</si>
  <si>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</si>
  <si>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</si>
  <si>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</si>
  <si>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</si>
  <si>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</si>
  <si>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</si>
  <si>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</si>
  <si>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</si>
  <si>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</si>
  <si>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</si>
  <si>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</si>
  <si>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</si>
  <si>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</si>
  <si>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</si>
  <si>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</si>
  <si>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</si>
  <si>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</si>
  <si>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</si>
  <si>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</si>
  <si>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</si>
  <si>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</si>
  <si>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</si>
  <si>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</si>
  <si>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</si>
  <si>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</si>
  <si>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</si>
  <si>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</si>
  <si>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</si>
  <si>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</si>
  <si>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</si>
  <si>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</si>
  <si>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</si>
  <si>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</si>
  <si>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</si>
  <si>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</si>
  <si>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</si>
  <si>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</si>
  <si>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</si>
  <si>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</si>
  <si>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</si>
  <si>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</si>
  <si>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</si>
  <si>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</si>
  <si>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</si>
  <si>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</si>
  <si>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</si>
  <si>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</si>
  <si>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</si>
  <si>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</si>
  <si>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</si>
  <si>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</si>
  <si>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</si>
  <si>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</si>
  <si>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</si>
  <si>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</si>
  <si>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</si>
  <si>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</si>
  <si>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</si>
  <si>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</si>
  <si>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</si>
  <si>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</si>
  <si>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</si>
  <si>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</si>
  <si>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</si>
  <si>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</si>
  <si>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</si>
  <si>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</si>
  <si>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</si>
  <si>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</si>
  <si>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</si>
  <si>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</si>
  <si>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</si>
  <si>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</si>
  <si>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</si>
  <si>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</si>
  <si>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</si>
  <si>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</si>
  <si>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</si>
  <si>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</si>
  <si>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</si>
  <si>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</si>
  <si>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</si>
  <si>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</si>
  <si>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</si>
  <si>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</si>
  <si>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</si>
  <si>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</si>
  <si>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</si>
  <si>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</si>
  <si>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</si>
  <si>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</si>
  <si>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</si>
  <si>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</si>
  <si>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</si>
  <si>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</si>
  <si>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</si>
  <si>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</si>
  <si>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</si>
  <si>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</si>
  <si>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</si>
  <si>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</si>
  <si>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</si>
  <si>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</si>
  <si>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</si>
  <si>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</si>
  <si>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</si>
  <si>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</si>
  <si>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</si>
  <si>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</si>
  <si>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</si>
  <si>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</si>
  <si>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</si>
  <si>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</si>
  <si>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</si>
  <si>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</si>
  <si>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</si>
  <si>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</si>
  <si>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</si>
  <si>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</si>
  <si>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</si>
  <si>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</si>
  <si>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</si>
  <si>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</si>
  <si>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</si>
  <si>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</si>
  <si>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</si>
  <si>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</si>
  <si>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</si>
  <si>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</si>
  <si>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</si>
  <si>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</si>
  <si>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</si>
  <si>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</si>
  <si>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</si>
  <si>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</si>
  <si>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</si>
  <si>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</si>
  <si>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</si>
  <si>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</si>
  <si>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</si>
  <si>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</si>
  <si>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</si>
  <si>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</si>
  <si>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</si>
  <si>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</si>
  <si>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</si>
  <si>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</si>
  <si>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</si>
  <si>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</si>
  <si>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</si>
  <si>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</si>
  <si>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</si>
  <si>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</si>
  <si>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</si>
  <si>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</si>
  <si>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</si>
  <si>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</si>
  <si>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</si>
  <si>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</si>
  <si>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</si>
  <si>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</si>
  <si>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</si>
  <si>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</si>
  <si>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</si>
  <si>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</si>
  <si>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</si>
  <si>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</si>
  <si>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</si>
  <si>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</si>
  <si>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</si>
  <si>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</si>
  <si>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</si>
  <si>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</si>
  <si>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</si>
  <si>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</si>
  <si>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</si>
  <si>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</si>
  <si>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</si>
  <si>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</si>
  <si>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</si>
  <si>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</si>
  <si>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</si>
  <si>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</si>
  <si>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</si>
  <si>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</si>
  <si>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</si>
  <si>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</si>
  <si>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</si>
  <si>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</si>
  <si>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</si>
  <si>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</si>
  <si>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</si>
  <si>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</si>
  <si>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</si>
  <si>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</si>
  <si>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</si>
  <si>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</si>
  <si>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</si>
  <si>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</si>
  <si>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</si>
  <si>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</si>
  <si>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</si>
  <si>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</si>
  <si>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</si>
  <si>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</si>
  <si>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</si>
  <si>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</si>
  <si>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</si>
  <si>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</si>
  <si>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</si>
  <si>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</si>
  <si>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</si>
  <si>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</si>
  <si>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</si>
  <si>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</si>
  <si>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</si>
  <si>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</si>
  <si>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</si>
  <si>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</si>
  <si>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</si>
  <si>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</si>
  <si>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</si>
  <si>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</si>
  <si>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</si>
  <si>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</si>
  <si>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</si>
  <si>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</si>
  <si>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</si>
  <si>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</si>
  <si>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</si>
  <si>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</si>
  <si>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</si>
  <si>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</si>
  <si>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</si>
  <si>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</si>
  <si>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</si>
  <si>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</si>
  <si>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</si>
  <si>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</si>
  <si>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</si>
  <si>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</si>
  <si>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</si>
  <si>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</si>
  <si>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</si>
  <si>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</si>
  <si>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</si>
  <si>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</si>
  <si>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</si>
  <si>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</si>
  <si>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</si>
  <si>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</si>
  <si>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</si>
  <si>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</si>
  <si>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</si>
  <si>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</si>
  <si>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</si>
  <si>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</si>
  <si>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</si>
  <si>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</si>
  <si>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</si>
  <si>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</si>
  <si>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</si>
  <si>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</si>
  <si>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</si>
  <si>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</si>
  <si>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</si>
  <si>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</si>
  <si>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</si>
  <si>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</si>
  <si>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</si>
  <si>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</si>
  <si>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</si>
  <si>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</si>
  <si>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</si>
  <si>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</si>
  <si>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</si>
  <si>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</si>
  <si>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</si>
  <si>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</si>
  <si>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</si>
  <si>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</si>
  <si>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</si>
  <si>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</si>
  <si>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</si>
  <si>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</si>
  <si>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</si>
  <si>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</si>
  <si>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</si>
  <si>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</si>
  <si>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</si>
  <si>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</si>
  <si>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</si>
  <si>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</si>
  <si>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</si>
  <si>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</si>
  <si>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</si>
  <si>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</si>
  <si>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</si>
  <si>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</si>
  <si>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</si>
  <si>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</si>
  <si>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</si>
  <si>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</si>
  <si>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</si>
  <si>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</si>
  <si>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</si>
  <si>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</si>
  <si>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</si>
  <si>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</si>
  <si>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</si>
  <si>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</si>
  <si>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</si>
  <si>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</si>
  <si>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</si>
  <si>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</si>
  <si>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</si>
  <si>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</si>
  <si>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</si>
  <si>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</si>
  <si>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</si>
  <si>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</si>
  <si>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</si>
  <si>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</si>
  <si>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</si>
  <si>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</si>
  <si>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</si>
  <si>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</si>
  <si>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</si>
  <si>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</si>
  <si>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</si>
  <si>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</si>
  <si>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</si>
  <si>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</si>
  <si>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</si>
  <si>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</si>
  <si>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</si>
  <si>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</si>
  <si>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</si>
  <si>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</si>
  <si>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</si>
  <si>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</si>
  <si>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</si>
  <si>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</si>
  <si>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</si>
  <si>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</si>
  <si>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</si>
  <si>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</si>
  <si>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</si>
  <si>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</si>
  <si>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</si>
  <si>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</si>
  <si>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</si>
  <si>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</si>
  <si>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</si>
  <si>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</si>
  <si>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</si>
  <si>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</si>
  <si>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</si>
  <si>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</si>
  <si>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</si>
  <si>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</si>
  <si>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</si>
  <si>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</si>
  <si>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</si>
  <si>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</si>
  <si>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</si>
  <si>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</si>
  <si>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</si>
  <si>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</si>
  <si>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</si>
  <si>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</si>
  <si>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</si>
  <si>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</si>
  <si>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</si>
  <si>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</si>
  <si>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</si>
  <si>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</si>
  <si>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</si>
  <si>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</si>
  <si>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</si>
  <si>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</si>
  <si>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</si>
  <si>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</si>
  <si>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</si>
  <si>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</si>
  <si>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</si>
  <si>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</si>
  <si>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</si>
  <si>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</si>
  <si>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</si>
  <si>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</si>
  <si>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</si>
  <si>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</si>
  <si>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</si>
  <si>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</si>
  <si>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</si>
  <si>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</si>
  <si>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</si>
  <si>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</si>
  <si>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</si>
  <si>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</si>
  <si>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</si>
  <si>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</si>
  <si>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</si>
  <si>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</si>
  <si>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</si>
  <si>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</si>
  <si>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</si>
  <si>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</si>
  <si>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</si>
  <si>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</si>
  <si>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</si>
  <si>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</si>
  <si>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</si>
  <si>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</si>
  <si>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</si>
  <si>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</si>
  <si>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</si>
  <si>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</si>
  <si>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</si>
  <si>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</si>
  <si>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</si>
  <si>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</si>
  <si>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</si>
  <si>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</si>
  <si>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</si>
  <si>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</si>
  <si>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</si>
  <si>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</si>
  <si>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</si>
  <si>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</si>
  <si>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</si>
  <si>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</si>
  <si>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</si>
  <si>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</si>
  <si>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</si>
  <si>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</si>
  <si>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</si>
  <si>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</si>
  <si>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</si>
  <si>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</si>
  <si>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</si>
  <si>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</si>
  <si>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</si>
  <si>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</si>
  <si>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</si>
  <si>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</si>
  <si>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</si>
  <si>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</si>
  <si>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</si>
  <si>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</si>
  <si>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</si>
  <si>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</si>
  <si>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</si>
  <si>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</si>
  <si>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</si>
  <si>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</si>
  <si>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</si>
  <si>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</si>
  <si>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</si>
  <si>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</si>
  <si>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</si>
  <si>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</si>
  <si>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</si>
  <si>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</si>
  <si>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</si>
  <si>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</si>
  <si>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</si>
  <si>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</si>
  <si>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</si>
  <si>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</si>
  <si>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</si>
  <si>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</si>
  <si>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</si>
  <si>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</si>
  <si>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</si>
  <si>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</si>
  <si>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</si>
  <si>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</si>
  <si>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</si>
  <si>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</si>
  <si>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</si>
  <si>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</si>
  <si>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</si>
  <si>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</si>
  <si>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</si>
  <si>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</si>
  <si>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</si>
  <si>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</si>
  <si>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</si>
  <si>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</si>
  <si>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</si>
  <si>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</si>
  <si>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</si>
  <si>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</si>
  <si>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</si>
  <si>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</si>
  <si>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</si>
  <si>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</si>
  <si>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</si>
  <si>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</si>
  <si>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</si>
  <si>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</si>
  <si>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</si>
  <si>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</si>
  <si>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</si>
  <si>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</si>
  <si>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</si>
  <si>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</si>
  <si>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</si>
  <si>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</si>
  <si>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</si>
  <si>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</si>
  <si>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</si>
  <si>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</si>
  <si>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</si>
  <si>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</si>
  <si>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</si>
  <si>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</si>
  <si>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</si>
  <si>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</si>
  <si>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</si>
  <si>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</si>
  <si>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</si>
  <si>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</si>
  <si>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</si>
  <si>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</si>
  <si>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</si>
  <si>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</si>
  <si>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</si>
  <si>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</si>
  <si>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</si>
  <si>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</si>
  <si>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</si>
  <si>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</si>
  <si>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</si>
  <si>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</si>
  <si>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</si>
  <si>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</si>
  <si>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</si>
  <si>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</si>
  <si>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</si>
  <si>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</si>
  <si>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</si>
  <si>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</si>
  <si>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</si>
  <si>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</si>
  <si>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</si>
  <si>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</si>
  <si>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</si>
  <si>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</si>
  <si>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</si>
  <si>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</si>
  <si>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</si>
  <si>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</si>
  <si>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</si>
  <si>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</si>
  <si>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</si>
  <si>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</si>
  <si>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</si>
  <si>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</si>
  <si>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</si>
  <si>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</si>
  <si>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</si>
  <si>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</si>
  <si>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</si>
  <si>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</si>
  <si>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</si>
  <si>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</si>
  <si>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</si>
  <si>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</si>
  <si>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</si>
  <si>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</si>
  <si>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</si>
  <si>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</si>
  <si>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</si>
  <si>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</si>
  <si>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</si>
  <si>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</si>
  <si>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</si>
  <si>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</si>
  <si>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</si>
  <si>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</si>
  <si>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</si>
  <si>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</si>
  <si>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</si>
  <si>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</si>
  <si>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</si>
  <si>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</si>
  <si>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</si>
  <si>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</si>
  <si>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</si>
  <si>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</si>
  <si>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</si>
  <si>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</si>
  <si>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</si>
  <si>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</si>
  <si>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</si>
  <si>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</si>
  <si>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</si>
  <si>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</si>
  <si>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</si>
  <si>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</si>
  <si>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</si>
  <si>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</si>
  <si>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</si>
  <si>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</si>
  <si>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</si>
  <si>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</si>
  <si>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</si>
  <si>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</si>
  <si>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</si>
  <si>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</si>
  <si>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</si>
  <si>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</si>
  <si>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</si>
  <si>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</si>
  <si>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</si>
  <si>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</si>
  <si>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</si>
  <si>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</si>
  <si>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</si>
  <si>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</si>
  <si>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</si>
  <si>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</si>
  <si>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</si>
  <si>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</si>
  <si>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</si>
  <si>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</si>
  <si>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</si>
  <si>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</si>
  <si>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</si>
  <si>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</si>
  <si>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</si>
  <si>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</si>
  <si>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</si>
  <si>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</si>
  <si>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</si>
  <si>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</si>
  <si>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</si>
  <si>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</si>
  <si>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</si>
  <si>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</si>
  <si>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</si>
  <si>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</si>
  <si>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</si>
  <si>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</si>
  <si>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</si>
  <si>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</si>
  <si>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</si>
  <si>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</si>
  <si>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</si>
  <si>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</si>
  <si>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</si>
  <si>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</si>
  <si>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</si>
  <si>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</si>
  <si>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</si>
  <si>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</si>
  <si>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</si>
  <si>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</si>
  <si>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</si>
  <si>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</si>
  <si>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</si>
  <si>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</si>
  <si>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</si>
  <si>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</si>
  <si>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</si>
  <si>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</si>
  <si>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</si>
  <si>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</si>
  <si>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</si>
  <si>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</si>
  <si>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</si>
  <si>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</si>
  <si>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</si>
  <si>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</si>
  <si>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</si>
  <si>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</si>
  <si>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</si>
  <si>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</si>
  <si>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</si>
  <si>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</si>
  <si>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</si>
  <si>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</si>
  <si>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</si>
  <si>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</si>
  <si>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</si>
  <si>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</si>
  <si>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</si>
  <si>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</si>
  <si>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</si>
  <si>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</si>
  <si>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</si>
  <si>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</si>
  <si>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</si>
  <si>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</si>
  <si>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</si>
  <si>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</si>
  <si>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</si>
  <si>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</si>
  <si>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</si>
  <si>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</si>
  <si>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</si>
  <si>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</si>
  <si>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</si>
  <si>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</si>
  <si>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</si>
  <si>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</si>
  <si>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</si>
  <si>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</si>
  <si>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</si>
  <si>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</si>
  <si>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</si>
  <si>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</si>
  <si>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</si>
  <si>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</si>
  <si>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</si>
  <si>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</si>
  <si>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</si>
  <si>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</si>
  <si>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</si>
  <si>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</si>
  <si>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</si>
  <si>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</si>
  <si>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</si>
  <si>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</si>
  <si>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</si>
  <si>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</si>
  <si>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</si>
  <si>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</si>
  <si>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</si>
  <si>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</si>
  <si>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</si>
  <si>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</si>
  <si>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</si>
  <si>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</si>
  <si>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</si>
  <si>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</si>
  <si>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</si>
  <si>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</si>
  <si>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</si>
  <si>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</si>
  <si>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</si>
  <si>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</si>
  <si>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</si>
  <si>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</si>
  <si>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</si>
  <si>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</si>
  <si>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</si>
  <si>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</si>
  <si>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</si>
  <si>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</si>
  <si>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</si>
  <si>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</si>
  <si>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</si>
  <si>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</si>
  <si>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</si>
  <si>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</si>
  <si>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</si>
  <si>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</si>
  <si>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</si>
  <si>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</si>
  <si>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</si>
  <si>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</si>
  <si>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</si>
  <si>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</si>
  <si>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</si>
  <si>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</si>
  <si>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</si>
  <si>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</si>
  <si>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</si>
  <si>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</si>
  <si>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</si>
  <si>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</si>
  <si>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</si>
  <si>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</si>
  <si>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</si>
  <si>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</si>
  <si>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</si>
  <si>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</si>
  <si>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</si>
  <si>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</si>
  <si>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</si>
  <si>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</si>
  <si>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</si>
  <si>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</si>
  <si>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</si>
  <si>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</si>
  <si>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</si>
  <si>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</si>
  <si>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</si>
  <si>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</si>
  <si>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</si>
  <si>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</si>
  <si>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</si>
  <si>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</si>
  <si>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</si>
  <si>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</si>
  <si>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</si>
  <si>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</si>
  <si>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</si>
  <si>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</si>
  <si>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</si>
  <si>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</si>
  <si>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</si>
  <si>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</si>
  <si>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</si>
  <si>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</si>
  <si>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</si>
  <si>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</si>
  <si>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</si>
  <si>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</si>
  <si>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</si>
  <si>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</si>
  <si>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</si>
  <si>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</si>
  <si>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</si>
  <si>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</si>
  <si>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</si>
  <si>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</si>
  <si>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</si>
  <si>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</si>
  <si>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</si>
  <si>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</si>
  <si>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</si>
  <si>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</si>
  <si>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</si>
  <si>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</si>
  <si>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</si>
  <si>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</si>
  <si>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</si>
  <si>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</si>
  <si>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</si>
  <si>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</si>
  <si>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</si>
  <si>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</si>
  <si>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</si>
  <si>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</si>
  <si>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</si>
  <si>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</si>
  <si>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</si>
  <si>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</si>
  <si>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</si>
  <si>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</si>
  <si>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</si>
  <si>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</si>
  <si>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</si>
  <si>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</si>
  <si>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</si>
  <si>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</si>
  <si>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</si>
  <si>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</si>
  <si>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</si>
  <si>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</si>
  <si>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</si>
  <si>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</si>
  <si>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</si>
  <si>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</si>
  <si>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</si>
  <si>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</si>
  <si>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</si>
  <si>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</si>
  <si>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</si>
  <si>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</si>
  <si>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</si>
  <si>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</si>
  <si>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</si>
  <si>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</si>
  <si>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</si>
  <si>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</si>
  <si>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</si>
  <si>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</si>
  <si>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</si>
  <si>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</si>
  <si>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</si>
  <si>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</si>
  <si>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</si>
  <si>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</si>
  <si>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</si>
  <si>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</si>
  <si>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</si>
  <si>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</si>
  <si>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</si>
  <si>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</si>
  <si>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</si>
  <si>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</si>
  <si>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</si>
  <si>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</si>
  <si>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</si>
  <si>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</si>
  <si>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</si>
  <si>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</si>
  <si>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</si>
  <si>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</si>
  <si>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</si>
  <si>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</si>
  <si>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</si>
  <si>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</si>
  <si>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</si>
  <si>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</si>
  <si>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</si>
  <si>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</si>
  <si>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</si>
  <si>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</si>
  <si>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</si>
  <si>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</si>
  <si>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</si>
  <si>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</si>
  <si>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</si>
  <si>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</si>
  <si>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</si>
  <si>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</si>
  <si>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</si>
  <si>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</si>
  <si>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</si>
  <si>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</si>
  <si>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</si>
  <si>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</si>
  <si>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</si>
  <si>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</si>
  <si>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</si>
  <si>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</si>
  <si>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</si>
  <si>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</si>
  <si>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</si>
  <si>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</si>
  <si>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</si>
  <si>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</si>
  <si>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</si>
  <si>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</si>
  <si>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</si>
  <si>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</si>
  <si>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</si>
  <si>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</si>
  <si>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</si>
  <si>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</si>
  <si>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</si>
  <si>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</si>
  <si>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</si>
  <si>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</si>
  <si>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</si>
  <si>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</si>
  <si>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</si>
  <si>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</si>
  <si>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</si>
  <si>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</si>
  <si>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</si>
  <si>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</si>
  <si>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</si>
  <si>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</si>
  <si>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</si>
  <si>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</si>
  <si>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</si>
  <si>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</si>
  <si>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</si>
  <si>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</si>
  <si>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</si>
  <si>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</si>
  <si>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</si>
  <si>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</si>
  <si>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</si>
  <si>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</si>
  <si>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</si>
  <si>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</si>
  <si>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</si>
  <si>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</si>
  <si>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</si>
  <si>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</si>
  <si>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</si>
  <si>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</si>
  <si>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</si>
  <si>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</si>
  <si>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</si>
  <si>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</si>
  <si>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</si>
  <si>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</si>
  <si>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</si>
  <si>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</si>
  <si>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</si>
  <si>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</si>
  <si>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</si>
  <si>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</si>
  <si>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</si>
  <si>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</si>
  <si>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</si>
  <si>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</si>
  <si>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</si>
  <si>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</si>
  <si>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</si>
  <si>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</si>
  <si>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</si>
  <si>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</si>
  <si>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</si>
  <si>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</si>
  <si>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</si>
  <si>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</si>
  <si>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</si>
  <si>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</si>
  <si>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</si>
  <si>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</si>
  <si>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</si>
  <si>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</si>
  <si>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</si>
  <si>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</si>
  <si>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</si>
  <si>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</si>
  <si>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</si>
  <si>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</si>
  <si>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</si>
  <si>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</si>
  <si>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</si>
  <si>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</si>
  <si>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</si>
  <si>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</si>
  <si>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</si>
  <si>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</si>
  <si>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</si>
  <si>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</si>
  <si>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</si>
  <si>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</si>
  <si>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</si>
  <si>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</si>
  <si>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</si>
  <si>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</si>
  <si>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</si>
  <si>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</si>
  <si>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</si>
  <si>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</si>
  <si>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</si>
  <si>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</si>
  <si>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</si>
  <si>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</si>
  <si>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</si>
  <si>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</si>
  <si>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</si>
  <si>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</si>
  <si>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</si>
  <si>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</si>
  <si>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</si>
  <si>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</si>
  <si>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</si>
  <si>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</si>
  <si>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</si>
  <si>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</si>
  <si>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</si>
  <si>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</si>
  <si>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</si>
  <si>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</si>
  <si>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</si>
  <si>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</si>
  <si>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</si>
  <si>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</si>
  <si>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</si>
  <si>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</si>
  <si>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</si>
  <si>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</si>
  <si>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</si>
  <si>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</si>
  <si>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</si>
  <si>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</si>
  <si>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</si>
  <si>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</si>
  <si>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</si>
  <si>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</si>
  <si>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</si>
  <si>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</si>
  <si>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</si>
  <si>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</si>
  <si>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</si>
  <si>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</si>
  <si>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</si>
  <si>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</si>
  <si>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</si>
  <si>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</si>
  <si>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</si>
  <si>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</si>
  <si>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</si>
  <si>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</si>
  <si>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</si>
  <si>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</si>
  <si>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</si>
  <si>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</si>
  <si>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</si>
  <si>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</si>
  <si>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</si>
  <si>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</si>
  <si>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</si>
  <si>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</si>
  <si>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</si>
  <si>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</si>
  <si>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</si>
  <si>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</si>
  <si>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</si>
  <si>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</si>
  <si>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</si>
  <si>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</si>
  <si>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</si>
  <si>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</si>
  <si>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</si>
  <si>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</si>
  <si>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</si>
  <si>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</si>
  <si>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</si>
  <si>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</si>
  <si>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</si>
  <si>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</si>
  <si>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</si>
  <si>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</si>
  <si>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</si>
  <si>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</si>
  <si>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</si>
  <si>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</si>
  <si>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</si>
  <si>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</si>
  <si>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</si>
  <si>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</si>
  <si>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</si>
  <si>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</si>
  <si>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</si>
  <si>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</si>
  <si>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</si>
  <si>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</si>
  <si>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</si>
  <si>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</si>
  <si>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</si>
  <si>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</si>
  <si>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</si>
  <si>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</si>
  <si>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</si>
  <si>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</si>
  <si>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</si>
  <si>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</si>
  <si>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</si>
  <si>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</si>
  <si>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</si>
  <si>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</si>
  <si>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</si>
  <si>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</si>
  <si>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</si>
  <si>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</si>
  <si>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</si>
  <si>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</si>
  <si>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</si>
  <si>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</si>
  <si>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</si>
  <si>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</si>
  <si>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</si>
  <si>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</si>
  <si>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</si>
  <si>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</si>
  <si>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</si>
  <si>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</si>
  <si>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</si>
  <si>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</si>
  <si>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</si>
  <si>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</si>
  <si>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</si>
  <si>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</si>
  <si>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</si>
  <si>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</si>
  <si>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</si>
  <si>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</si>
  <si>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</si>
  <si>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</si>
  <si>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</si>
  <si>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</si>
  <si>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</si>
  <si>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</si>
  <si>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</si>
  <si>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</si>
  <si>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</si>
  <si>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</si>
  <si>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</si>
  <si>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</si>
  <si>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</si>
  <si>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</si>
  <si>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</si>
  <si>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</si>
  <si>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</si>
  <si>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</si>
  <si>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</si>
  <si>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</si>
  <si>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</si>
  <si>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</si>
  <si>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</si>
  <si>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</si>
  <si>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</si>
  <si>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</si>
  <si>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</si>
  <si>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</si>
  <si>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</si>
  <si>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</si>
  <si>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</si>
  <si>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</si>
  <si>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</si>
  <si>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</si>
  <si>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</si>
  <si>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</si>
  <si>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</si>
  <si>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</si>
  <si>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</si>
  <si>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</si>
  <si>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</si>
  <si>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</si>
  <si>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</si>
  <si>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</si>
  <si>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</si>
  <si>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</si>
  <si>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</si>
  <si>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</si>
  <si>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</si>
  <si>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</si>
  <si>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</si>
  <si>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</si>
  <si>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</si>
  <si>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</si>
  <si>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</si>
  <si>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</si>
  <si>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</si>
  <si>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</si>
  <si>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</si>
  <si>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</si>
  <si>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</si>
  <si>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</si>
  <si>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</si>
  <si>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</si>
  <si>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</si>
  <si>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</si>
  <si>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</si>
  <si>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</si>
  <si>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</si>
  <si>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</si>
  <si>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</si>
  <si>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</si>
  <si>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</si>
  <si>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</si>
  <si>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</si>
  <si>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</si>
  <si>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</si>
  <si>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</si>
  <si>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</si>
  <si>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</si>
  <si>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</si>
  <si>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</si>
  <si>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</si>
  <si>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</si>
  <si>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</si>
  <si>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</si>
  <si>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</si>
  <si>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</si>
  <si>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</si>
  <si>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</si>
  <si>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</si>
  <si>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</si>
  <si>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</si>
  <si>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</si>
  <si>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</si>
  <si>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</si>
  <si>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</si>
  <si>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</si>
  <si>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</si>
  <si>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</si>
  <si>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</si>
  <si>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</si>
  <si>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</si>
  <si>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</si>
  <si>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</si>
  <si>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</si>
  <si>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</si>
  <si>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</si>
  <si>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</si>
  <si>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</si>
  <si>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</si>
  <si>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</si>
  <si>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</si>
  <si>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</si>
  <si>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</si>
  <si>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</si>
  <si>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</si>
  <si>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</si>
  <si>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</si>
  <si>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</si>
  <si>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</si>
  <si>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</si>
  <si>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</si>
  <si>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</si>
  <si>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</si>
  <si>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</si>
  <si>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</si>
  <si>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</si>
  <si>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</si>
  <si>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</si>
  <si>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</si>
  <si>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</si>
  <si>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</si>
  <si>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</si>
  <si>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</si>
  <si>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</si>
  <si>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</si>
  <si>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</si>
  <si>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</si>
  <si>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</si>
  <si>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</si>
  <si>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</si>
  <si>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</si>
  <si>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</si>
  <si>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</si>
  <si>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</si>
  <si>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</si>
  <si>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</si>
  <si>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</si>
  <si>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</si>
  <si>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</si>
  <si>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</si>
  <si>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</si>
  <si>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</si>
  <si>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</si>
  <si>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</si>
  <si>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</si>
  <si>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</si>
  <si>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</si>
  <si>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</si>
  <si>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</si>
  <si>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</si>
  <si>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</si>
  <si>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</si>
  <si>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</si>
  <si>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</si>
  <si>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</si>
  <si>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</si>
  <si>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</si>
  <si>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</si>
  <si>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</si>
  <si>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</si>
  <si>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</si>
  <si>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</si>
  <si>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</si>
  <si>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</si>
  <si>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</si>
  <si>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</si>
  <si>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</si>
  <si>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</si>
  <si>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</si>
  <si>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</si>
  <si>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</si>
  <si>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</si>
  <si>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</si>
  <si>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</si>
  <si>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</si>
  <si>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</si>
  <si>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</si>
  <si>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</si>
  <si>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</si>
  <si>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</si>
  <si>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</si>
  <si>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</si>
  <si>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</si>
  <si>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</si>
  <si>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</si>
  <si>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</si>
  <si>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</si>
  <si>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</si>
  <si>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</si>
  <si>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</si>
  <si>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</si>
  <si>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</si>
  <si>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</si>
  <si>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</si>
  <si>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</si>
  <si>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</si>
  <si>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</si>
  <si>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</si>
  <si>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</si>
  <si>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</si>
  <si>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</si>
  <si>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</si>
  <si>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</si>
  <si>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</si>
  <si>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</si>
  <si>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</si>
  <si>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</si>
  <si>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</si>
  <si>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</si>
  <si>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</si>
  <si>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</si>
  <si>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</si>
  <si>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</si>
  <si>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</si>
  <si>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</si>
  <si>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</si>
  <si>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</si>
  <si>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</si>
  <si>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</si>
  <si>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</si>
  <si>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</si>
  <si>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</si>
  <si>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</si>
  <si>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</si>
  <si>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</si>
  <si>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</si>
  <si>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</si>
  <si>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</si>
  <si>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</si>
  <si>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</si>
  <si>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</si>
  <si>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</si>
  <si>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</si>
  <si>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</si>
  <si>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</si>
  <si>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</si>
  <si>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</si>
  <si>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</si>
  <si>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</si>
  <si>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</si>
  <si>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</si>
  <si>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</si>
  <si>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</si>
  <si>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</si>
  <si>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</si>
  <si>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</si>
  <si>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</si>
  <si>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</si>
  <si>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</si>
  <si>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</si>
  <si>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</si>
  <si>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</si>
  <si>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</si>
  <si>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</si>
  <si>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</si>
  <si>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</si>
  <si>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</si>
  <si>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</si>
  <si>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</si>
  <si>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</si>
  <si>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</si>
  <si>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</si>
  <si>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</si>
  <si>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</si>
  <si>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</si>
  <si>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</si>
  <si>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</si>
  <si>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</si>
  <si>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</si>
  <si>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</si>
  <si>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</si>
  <si>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</si>
  <si>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</si>
  <si>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</si>
  <si>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</si>
  <si>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</si>
  <si>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</si>
  <si>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</si>
  <si>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</si>
  <si>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</si>
  <si>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</si>
  <si>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</si>
  <si>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</si>
  <si>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</si>
  <si>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</si>
  <si>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</si>
  <si>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</si>
  <si>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</si>
  <si>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</si>
  <si>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</si>
  <si>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</si>
  <si>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</si>
  <si>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</si>
  <si>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</si>
  <si>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</si>
  <si>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</si>
  <si>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</si>
  <si>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</si>
  <si>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</si>
  <si>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</si>
  <si>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</si>
  <si>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</si>
  <si>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</si>
  <si>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</si>
  <si>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</si>
  <si>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</si>
  <si>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</si>
  <si>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</si>
  <si>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</si>
  <si>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</si>
  <si>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</si>
  <si>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</si>
  <si>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</si>
  <si>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</si>
  <si>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</si>
  <si>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</si>
  <si>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</si>
  <si>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</si>
  <si>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</si>
  <si>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</si>
  <si>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</si>
  <si>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</si>
  <si>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</si>
  <si>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</si>
  <si>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</si>
  <si>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</si>
  <si>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</si>
  <si>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</si>
  <si>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</si>
  <si>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</si>
  <si>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</si>
  <si>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</si>
  <si>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</si>
  <si>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</si>
  <si>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</si>
  <si>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</si>
  <si>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</si>
  <si>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</si>
  <si>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</si>
  <si>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</si>
  <si>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</si>
  <si>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</si>
  <si>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</si>
  <si>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</si>
  <si>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</si>
  <si>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</si>
  <si>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</si>
  <si>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</si>
  <si>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</si>
  <si>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</si>
  <si>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</si>
  <si>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</si>
  <si>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</si>
  <si>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</si>
  <si>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</si>
  <si>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</si>
  <si>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</si>
  <si>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</si>
  <si>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</si>
  <si>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</si>
  <si>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</si>
  <si>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</si>
  <si>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</si>
  <si>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</si>
  <si>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</si>
  <si>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</si>
  <si>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</si>
  <si>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</si>
  <si>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</si>
  <si>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</si>
  <si>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</si>
  <si>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</si>
  <si>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</si>
  <si>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</si>
  <si>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</si>
  <si>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</si>
  <si>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</si>
  <si>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</si>
  <si>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</si>
  <si>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</si>
  <si>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</si>
  <si>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</si>
  <si>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</si>
  <si>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</si>
  <si>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</si>
  <si>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</si>
  <si>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</si>
  <si>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</si>
  <si>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</si>
  <si>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</si>
  <si>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</si>
  <si>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</si>
  <si>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</si>
  <si>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</si>
  <si>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</si>
  <si>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</si>
  <si>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</si>
  <si>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</si>
  <si>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</si>
  <si>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</si>
  <si>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</si>
  <si>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</si>
  <si>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</si>
  <si>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</si>
  <si>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</si>
  <si>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</si>
  <si>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</si>
  <si>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</si>
  <si>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</si>
  <si>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</si>
  <si>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</si>
  <si>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</si>
  <si>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</si>
  <si>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</si>
  <si>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</si>
  <si>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</si>
  <si>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</si>
  <si>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</si>
  <si>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</si>
  <si>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</si>
  <si>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</si>
  <si>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</si>
  <si>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</si>
  <si>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</si>
  <si>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</si>
  <si>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</si>
  <si>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</si>
  <si>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</si>
  <si>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</si>
  <si>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</si>
  <si>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</si>
  <si>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</si>
  <si>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</si>
  <si>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</si>
  <si>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</si>
  <si>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</si>
  <si>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</si>
  <si>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</si>
  <si>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</si>
  <si>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</si>
  <si>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</si>
  <si>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</si>
  <si>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</si>
  <si>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</si>
  <si>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</si>
  <si>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</si>
  <si>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</si>
  <si>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</si>
  <si>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</si>
  <si>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</si>
  <si>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</si>
  <si>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</si>
  <si>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</si>
  <si>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</si>
  <si>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</si>
  <si>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</si>
  <si>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</si>
  <si>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</si>
  <si>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</si>
  <si>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</si>
  <si>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</si>
  <si>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</si>
  <si>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</si>
  <si>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</si>
  <si>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</si>
  <si>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</si>
  <si>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</si>
  <si>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</si>
  <si>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</si>
  <si>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</si>
  <si>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</si>
  <si>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</si>
  <si>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</si>
  <si>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</si>
  <si>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</si>
  <si>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</si>
  <si>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</si>
  <si>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</si>
  <si>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</si>
  <si>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</si>
  <si>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</si>
  <si>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</si>
  <si>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</si>
  <si>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</si>
  <si>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</si>
  <si>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</si>
  <si>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</si>
  <si>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</si>
  <si>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</si>
  <si>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</si>
  <si>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</si>
  <si>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</si>
  <si>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</si>
  <si>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</si>
  <si>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</si>
  <si>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</si>
  <si>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</si>
  <si>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</si>
  <si>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</si>
  <si>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</si>
  <si>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</si>
  <si>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</si>
  <si>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</si>
  <si>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</si>
  <si>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</si>
  <si>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</si>
  <si>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</si>
  <si>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</si>
  <si>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</si>
  <si>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</si>
  <si>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</si>
  <si>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</si>
  <si>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</si>
  <si>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</si>
  <si>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</si>
  <si>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</si>
  <si>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</si>
  <si>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</si>
  <si>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</si>
  <si>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</si>
  <si>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</si>
  <si>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</si>
  <si>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</si>
  <si>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</si>
  <si>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</si>
  <si>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</si>
  <si>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</si>
  <si>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</si>
  <si>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</si>
  <si>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</si>
  <si>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</si>
  <si>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</si>
  <si>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</si>
  <si>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</si>
  <si>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</si>
  <si>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</si>
  <si>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</si>
  <si>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</si>
  <si>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</si>
  <si>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</si>
  <si>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</si>
  <si>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</si>
  <si>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</si>
  <si>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</si>
  <si>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</si>
  <si>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</si>
  <si>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</si>
  <si>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</si>
  <si>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</si>
  <si>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</si>
  <si>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</si>
  <si>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</si>
  <si>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</si>
  <si>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</si>
  <si>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</si>
  <si>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</si>
  <si>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</si>
  <si>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</si>
  <si>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</si>
  <si>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</si>
  <si>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</si>
  <si>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</si>
  <si>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</si>
  <si>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</si>
  <si>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</si>
  <si>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</si>
  <si>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</si>
  <si>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</si>
  <si>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</si>
  <si>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</si>
  <si>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</si>
  <si>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</si>
  <si>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</si>
  <si>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</si>
  <si>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</si>
  <si>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</si>
  <si>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</si>
  <si>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</si>
  <si>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</si>
  <si>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</si>
  <si>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</si>
  <si>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</si>
  <si>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</si>
  <si>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</si>
  <si>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</si>
  <si>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</si>
  <si>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</si>
  <si>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</si>
  <si>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</si>
  <si>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</si>
  <si>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</si>
  <si>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</si>
  <si>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</si>
  <si>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</si>
  <si>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</si>
  <si>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</si>
  <si>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</si>
  <si>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</si>
  <si>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</si>
  <si>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</si>
  <si>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</si>
  <si>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</si>
  <si>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</si>
  <si>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</si>
  <si>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</si>
  <si>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</si>
  <si>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</si>
  <si>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</si>
  <si>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</si>
  <si>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</si>
  <si>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</si>
  <si>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</si>
  <si>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</si>
  <si>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</si>
  <si>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</si>
  <si>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</si>
  <si>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</si>
  <si>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</si>
  <si>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</si>
  <si>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</si>
  <si>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</si>
  <si>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</si>
  <si>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</si>
  <si>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</si>
  <si>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</si>
  <si>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</si>
  <si>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</si>
  <si>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</si>
  <si>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</si>
  <si>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</si>
  <si>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</si>
  <si>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</si>
  <si>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</si>
  <si>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</si>
  <si>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</si>
  <si>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</si>
  <si>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</si>
  <si>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</si>
  <si>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</si>
  <si>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</si>
  <si>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</si>
  <si>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</si>
  <si>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</si>
  <si>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</si>
  <si>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</si>
  <si>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</si>
  <si>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</si>
  <si>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</si>
  <si>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</si>
  <si>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</si>
  <si>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</si>
  <si>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</si>
  <si>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</si>
  <si>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</si>
  <si>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</si>
  <si>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</si>
  <si>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</si>
  <si>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</si>
  <si>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</si>
  <si>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</si>
  <si>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</si>
  <si>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</si>
  <si>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</si>
  <si>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</si>
  <si>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</si>
  <si>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</si>
  <si>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</si>
  <si>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</si>
  <si>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</si>
  <si>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</si>
  <si>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</si>
  <si>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</si>
  <si>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</si>
  <si>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</si>
  <si>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</si>
  <si>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</si>
  <si>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</si>
  <si>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</si>
  <si>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</si>
  <si>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</si>
  <si>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</si>
  <si>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</si>
  <si>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</si>
  <si>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</si>
  <si>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</si>
  <si>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</si>
  <si>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</si>
  <si>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</si>
  <si>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</si>
  <si>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</si>
  <si>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</si>
  <si>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</si>
  <si>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</si>
  <si>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</si>
  <si>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</si>
  <si>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</si>
  <si>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</si>
  <si>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</si>
  <si>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</si>
  <si>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</si>
  <si>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</si>
  <si>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</si>
  <si>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</si>
  <si>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</si>
  <si>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</si>
  <si>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</si>
  <si>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</si>
  <si>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</si>
  <si>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</si>
  <si>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</si>
  <si>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</si>
  <si>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</si>
  <si>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</si>
  <si>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</si>
  <si>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</si>
  <si>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</si>
  <si>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</si>
  <si>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</si>
  <si>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</si>
  <si>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</si>
  <si>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</si>
  <si>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</si>
  <si>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</si>
  <si>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</si>
  <si>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</si>
  <si>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</si>
  <si>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</si>
  <si>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</si>
  <si>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</si>
  <si>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</si>
  <si>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</si>
  <si>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</si>
  <si>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</si>
  <si>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</si>
  <si>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</si>
  <si>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</si>
  <si>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</si>
  <si>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</si>
  <si>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</si>
  <si>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</si>
  <si>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</si>
  <si>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</si>
  <si>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</si>
  <si>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</si>
  <si>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</si>
  <si>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</si>
  <si>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</si>
  <si>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</si>
  <si>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</si>
  <si>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</si>
  <si>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</si>
  <si>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</si>
  <si>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</si>
  <si>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</si>
  <si>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</si>
  <si>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</si>
  <si>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</si>
  <si>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</si>
  <si>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</si>
  <si>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</si>
  <si>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</si>
  <si>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</si>
  <si>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</si>
  <si>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</si>
  <si>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</si>
  <si>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</si>
  <si>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</si>
  <si>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</si>
  <si>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</si>
  <si>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</si>
  <si>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</si>
  <si>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</si>
  <si>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</si>
  <si>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</si>
  <si>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</si>
  <si>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</si>
  <si>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</si>
  <si>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</si>
  <si>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</si>
  <si>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</si>
  <si>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</si>
  <si>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</si>
  <si>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</si>
  <si>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</si>
  <si>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</si>
  <si>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</si>
  <si>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</si>
  <si>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</si>
  <si>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</si>
  <si>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</si>
  <si>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</si>
  <si>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</si>
  <si>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</si>
  <si>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</si>
  <si>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</si>
  <si>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</si>
  <si>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</si>
  <si>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</si>
  <si>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</si>
  <si>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</si>
  <si>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</si>
  <si>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</si>
  <si>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</si>
  <si>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</si>
  <si>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</si>
  <si>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</si>
  <si>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</si>
  <si>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</si>
  <si>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</si>
  <si>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</si>
  <si>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</si>
  <si>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</si>
  <si>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</si>
  <si>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</si>
  <si>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</si>
  <si>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</si>
  <si>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</si>
  <si>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</si>
  <si>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</si>
  <si>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</si>
  <si>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</si>
  <si>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</si>
  <si>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</si>
  <si>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</si>
  <si>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</si>
  <si>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</si>
  <si>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</si>
  <si>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</si>
  <si>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</si>
  <si>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</si>
  <si>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</si>
  <si>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</si>
  <si>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</si>
  <si>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</si>
  <si>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</si>
  <si>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</si>
  <si>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</si>
  <si>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</si>
  <si>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</si>
  <si>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</si>
  <si>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</si>
  <si>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</si>
  <si>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</si>
  <si>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</si>
  <si>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</si>
  <si>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</si>
  <si>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</si>
  <si>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</si>
  <si>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</si>
  <si>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</si>
  <si>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</si>
  <si>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</si>
  <si>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</si>
  <si>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</si>
  <si>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</si>
  <si>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</si>
  <si>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</si>
  <si>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</si>
  <si>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</si>
  <si>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</si>
  <si>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</si>
  <si>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</si>
  <si>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</si>
  <si>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</si>
  <si>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</si>
  <si>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</si>
  <si>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</si>
  <si>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</si>
  <si>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</si>
  <si>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</si>
  <si>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</si>
  <si>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</si>
  <si>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</si>
  <si>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</si>
  <si>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</si>
  <si>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</si>
  <si>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</si>
  <si>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</si>
  <si>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</si>
  <si>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</si>
  <si>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</si>
  <si>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</si>
  <si>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</si>
  <si>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</si>
  <si>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</si>
  <si>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</si>
  <si>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</si>
  <si>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</si>
  <si>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</si>
  <si>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</si>
  <si>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</si>
  <si>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</si>
  <si>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</si>
  <si>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</si>
  <si>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</si>
  <si>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</si>
  <si>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</si>
  <si>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</si>
  <si>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</si>
  <si>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</si>
  <si>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</si>
  <si>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</si>
  <si>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</si>
  <si>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</si>
  <si>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</si>
  <si>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</si>
  <si>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</si>
  <si>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</si>
  <si>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</si>
  <si>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</si>
  <si>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</si>
  <si>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</si>
  <si>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</si>
  <si>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</si>
  <si>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</si>
  <si>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</si>
  <si>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</si>
  <si>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</si>
  <si>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</si>
  <si>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</si>
  <si>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</si>
  <si>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</si>
  <si>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</si>
  <si>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</si>
  <si>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</si>
  <si>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</si>
  <si>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</si>
  <si>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</si>
  <si>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</si>
  <si>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</si>
  <si>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</si>
  <si>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</si>
  <si>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</si>
  <si>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</si>
  <si>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</si>
  <si>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</si>
  <si>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</si>
  <si>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</si>
  <si>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</si>
  <si>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</si>
  <si>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</si>
  <si>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</si>
  <si>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</si>
  <si>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</si>
  <si>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</si>
  <si>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</si>
  <si>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</si>
  <si>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</si>
  <si>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</si>
  <si>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</si>
  <si>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</si>
  <si>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</si>
  <si>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</si>
  <si>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</si>
  <si>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</si>
  <si>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</si>
  <si>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</si>
  <si>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</si>
  <si>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</si>
  <si>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</si>
  <si>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</si>
  <si>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</si>
  <si>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</si>
  <si>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</si>
  <si>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</si>
  <si>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</si>
  <si>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</si>
  <si>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</si>
  <si>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</si>
  <si>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</si>
  <si>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</si>
  <si>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</si>
  <si>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</si>
  <si>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</si>
  <si>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</si>
  <si>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</si>
  <si>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</si>
  <si>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</si>
  <si>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</si>
  <si>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</si>
  <si>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</si>
  <si>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</si>
  <si>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</si>
  <si>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</si>
  <si>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</si>
  <si>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</si>
  <si>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</si>
  <si>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</si>
  <si>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</si>
  <si>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</si>
  <si>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</si>
  <si>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</si>
  <si>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</si>
  <si>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</si>
  <si>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</si>
  <si>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</si>
  <si>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</si>
  <si>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</si>
  <si>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</si>
  <si>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</si>
  <si>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</si>
  <si>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</si>
  <si>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</si>
  <si>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</si>
  <si>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</si>
  <si>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</si>
  <si>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</si>
  <si>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</si>
  <si>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</si>
  <si>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</si>
  <si>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</si>
  <si>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</si>
  <si>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</si>
  <si>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</si>
  <si>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</si>
  <si>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</si>
  <si>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</si>
  <si>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</si>
  <si>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</si>
  <si>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</si>
  <si>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</si>
  <si>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</si>
  <si>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</si>
  <si>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</si>
  <si>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</si>
  <si>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</si>
  <si>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</si>
  <si>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</si>
  <si>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</si>
  <si>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</si>
  <si>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</si>
  <si>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</si>
  <si>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</si>
  <si>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</si>
  <si>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</si>
  <si>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</si>
  <si>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</si>
  <si>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</si>
  <si>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</si>
  <si>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</si>
  <si>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</si>
  <si>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</si>
  <si>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</si>
  <si>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</si>
  <si>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</si>
  <si>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</si>
  <si>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</si>
  <si>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</si>
  <si>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</si>
  <si>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</si>
  <si>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</si>
  <si>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</si>
  <si>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</si>
  <si>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</si>
  <si>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</si>
  <si>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</si>
  <si>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</si>
  <si>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</si>
  <si>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</si>
  <si>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</si>
  <si>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</si>
  <si>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</si>
  <si>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</si>
  <si>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</si>
  <si>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</si>
  <si>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</si>
  <si>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</si>
  <si>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</si>
  <si>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</si>
  <si>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</si>
  <si>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</si>
  <si>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</si>
  <si>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</si>
  <si>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</si>
  <si>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</si>
  <si>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</si>
  <si>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</si>
  <si>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</si>
  <si>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</si>
  <si>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</si>
  <si>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</si>
  <si>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</si>
  <si>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</si>
  <si>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</si>
  <si>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</si>
  <si>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</si>
  <si>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</si>
  <si>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</si>
  <si>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</si>
  <si>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</si>
  <si>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</si>
  <si>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</si>
  <si>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</si>
  <si>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</si>
  <si>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</si>
  <si>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</si>
  <si>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</si>
  <si>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</si>
  <si>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</si>
  <si>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</si>
  <si>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</si>
  <si>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</si>
  <si>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</si>
  <si>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</si>
  <si>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</si>
  <si>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</si>
  <si>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</si>
  <si>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</si>
  <si>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</si>
  <si>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</si>
  <si>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</si>
  <si>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</si>
  <si>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</si>
  <si>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</si>
  <si>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</si>
  <si>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</si>
  <si>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</si>
  <si>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</si>
  <si>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</si>
  <si>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</si>
  <si>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</si>
  <si>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</si>
  <si>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</si>
  <si>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</si>
  <si>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</si>
  <si>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</si>
  <si>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</si>
  <si>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</si>
  <si>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</si>
  <si>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</si>
  <si>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</si>
  <si>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</si>
  <si>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</si>
  <si>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</si>
  <si>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</si>
  <si>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</si>
  <si>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</si>
  <si>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</si>
  <si>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</si>
  <si>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</si>
  <si>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</si>
  <si>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</si>
  <si>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</si>
  <si>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</si>
  <si>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</si>
  <si>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</si>
  <si>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</si>
  <si>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</si>
  <si>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</si>
  <si>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</si>
  <si>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</si>
  <si>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</si>
  <si>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</si>
  <si>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</si>
  <si>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</si>
  <si>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</si>
  <si>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</si>
  <si>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</si>
  <si>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</si>
  <si>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</si>
  <si>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</si>
  <si>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</si>
  <si>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</si>
  <si>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</si>
  <si>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</si>
  <si>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</si>
  <si>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</si>
  <si>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</si>
  <si>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</si>
  <si>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</si>
  <si>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</si>
  <si>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</si>
  <si>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</si>
  <si>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</si>
  <si>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</si>
  <si>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</si>
  <si>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</si>
  <si>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</si>
  <si>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</si>
  <si>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</si>
  <si>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</si>
  <si>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</si>
  <si>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</si>
  <si>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</si>
  <si>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</si>
  <si>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</si>
  <si>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</si>
  <si>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</si>
  <si>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</si>
  <si>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</si>
  <si>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</si>
  <si>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</si>
  <si>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</si>
  <si>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</si>
  <si>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</si>
  <si>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</si>
  <si>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</si>
  <si>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</si>
  <si>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</si>
  <si>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</si>
  <si>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</si>
  <si>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</si>
  <si>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</si>
  <si>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</si>
  <si>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</si>
  <si>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</si>
  <si>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</si>
  <si>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</si>
  <si>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</si>
  <si>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</si>
  <si>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</si>
  <si>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</si>
  <si>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</si>
  <si>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</si>
  <si>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</si>
  <si>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</si>
  <si>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</si>
  <si>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</si>
  <si>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</si>
  <si>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</si>
  <si>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</si>
  <si>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</si>
  <si>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</si>
  <si>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</si>
  <si>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</si>
  <si>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</si>
  <si>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</si>
  <si>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</si>
  <si>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</si>
  <si>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</si>
  <si>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</si>
  <si>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</si>
  <si>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</si>
  <si>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</si>
  <si>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</si>
  <si>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</si>
  <si>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</si>
  <si>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</si>
  <si>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</si>
  <si>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</si>
  <si>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</si>
  <si>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</si>
  <si>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</si>
  <si>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</si>
  <si>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</si>
  <si>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</si>
  <si>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</si>
  <si>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</si>
  <si>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</si>
  <si>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</si>
  <si>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</si>
  <si>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</si>
  <si>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</si>
  <si>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</si>
  <si>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</si>
  <si>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</si>
  <si>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</si>
  <si>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</si>
  <si>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</si>
  <si>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</si>
  <si>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</si>
  <si>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</si>
  <si>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</si>
  <si>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</si>
  <si>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</si>
  <si>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</si>
  <si>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</si>
  <si>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</si>
  <si>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</si>
  <si>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</si>
  <si>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</si>
  <si>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</si>
  <si>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</si>
  <si>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</si>
  <si>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</si>
  <si>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</si>
  <si>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</si>
  <si>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</si>
  <si>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</si>
  <si>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</si>
  <si>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</si>
  <si>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</si>
  <si>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</si>
  <si>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</si>
  <si>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</si>
  <si>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</si>
  <si>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</si>
  <si>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</si>
  <si>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</si>
  <si>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</si>
  <si>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</si>
  <si>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</si>
  <si>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</si>
  <si>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</si>
  <si>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</si>
  <si>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</si>
  <si>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</si>
  <si>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</si>
  <si>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</si>
  <si>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</si>
  <si>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</si>
  <si>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</si>
  <si>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</si>
  <si>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</si>
  <si>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</si>
  <si>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</si>
  <si>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</si>
  <si>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</si>
  <si>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</si>
  <si>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</si>
  <si>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</si>
  <si>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</si>
  <si>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</si>
  <si>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</si>
  <si>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</si>
  <si>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</si>
  <si>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</si>
  <si>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</si>
  <si>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</si>
  <si>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</si>
  <si>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</si>
  <si>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</si>
  <si>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</si>
  <si>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</si>
  <si>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</si>
  <si>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</si>
  <si>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</si>
  <si>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</si>
  <si>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</si>
  <si>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</si>
  <si>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</si>
  <si>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</si>
  <si>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</si>
  <si>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</si>
  <si>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</si>
  <si>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</si>
  <si>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</si>
  <si>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</si>
  <si>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</si>
  <si>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</si>
  <si>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</si>
  <si>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</si>
  <si>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</si>
  <si>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</si>
  <si>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</si>
  <si>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</si>
  <si>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</si>
  <si>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</si>
  <si>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</si>
  <si>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</si>
  <si>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</si>
  <si>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</si>
  <si>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</si>
  <si>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</si>
  <si>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</si>
  <si>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</si>
  <si>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</si>
  <si>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</si>
  <si>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</si>
  <si>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</si>
  <si>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</si>
  <si>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</si>
  <si>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</si>
  <si>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</si>
  <si>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</si>
  <si>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</si>
  <si>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</si>
  <si>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</si>
  <si>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</si>
  <si>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</si>
  <si>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</si>
  <si>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</si>
  <si>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</si>
  <si>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</si>
  <si>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</si>
  <si>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</si>
  <si>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</si>
  <si>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</si>
  <si>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</si>
  <si>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</si>
  <si>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</si>
  <si>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</si>
  <si>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</si>
  <si>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</si>
  <si>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</si>
  <si>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</si>
  <si>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</si>
  <si>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</si>
  <si>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</si>
  <si>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</si>
  <si>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</si>
  <si>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</si>
  <si>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</si>
  <si>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</si>
  <si>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</si>
  <si>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</si>
  <si>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</si>
  <si>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</si>
  <si>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</si>
  <si>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</si>
  <si>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</si>
  <si>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</si>
  <si>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</si>
  <si>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</si>
  <si>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</si>
  <si>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</si>
  <si>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</si>
  <si>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</si>
  <si>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</si>
  <si>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</si>
  <si>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</si>
  <si>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</si>
  <si>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</si>
  <si>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</si>
  <si>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</si>
  <si>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</si>
  <si>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</si>
  <si>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</si>
  <si>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</si>
  <si>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</si>
  <si>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</si>
  <si>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</si>
  <si>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</si>
  <si>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</si>
  <si>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</si>
  <si>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</si>
  <si>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</si>
  <si>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</si>
  <si>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</si>
  <si>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</si>
  <si>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</si>
  <si>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</si>
  <si>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</si>
  <si>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</si>
  <si>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</si>
  <si>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</si>
  <si>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</si>
  <si>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</si>
  <si>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</si>
  <si>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</si>
  <si>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</si>
  <si>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</si>
  <si>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</si>
  <si>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</si>
  <si>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</si>
  <si>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</si>
  <si>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</si>
  <si>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</si>
  <si>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</si>
  <si>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</si>
  <si>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</si>
  <si>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</si>
  <si>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</si>
  <si>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</si>
  <si>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</si>
  <si>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</si>
  <si>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</si>
  <si>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</si>
  <si>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</si>
  <si>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</si>
  <si>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</si>
  <si>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</si>
  <si>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</si>
  <si>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</si>
  <si>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</si>
  <si>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</si>
  <si>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</si>
  <si>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</si>
  <si>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</si>
  <si>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</si>
  <si>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</si>
  <si>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</si>
  <si>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</si>
  <si>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</si>
  <si>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</si>
  <si>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</si>
  <si>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</si>
  <si>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</si>
  <si>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</si>
  <si>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</si>
  <si>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</si>
  <si>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</si>
  <si>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</si>
  <si>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</si>
  <si>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</si>
  <si>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</si>
  <si>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</si>
  <si>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</si>
  <si>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</si>
  <si>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</si>
  <si>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</si>
  <si>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</si>
  <si>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</si>
  <si>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</si>
  <si>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</si>
  <si>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</si>
  <si>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</si>
  <si>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</si>
  <si>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</si>
  <si>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</si>
  <si>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</si>
  <si>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</si>
  <si>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</si>
  <si>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</si>
  <si>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</si>
  <si>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</si>
  <si>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</si>
  <si>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</si>
  <si>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</si>
  <si>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</si>
  <si>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</si>
  <si>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</si>
  <si>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</si>
  <si>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</si>
  <si>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</si>
  <si>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</si>
  <si>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</si>
  <si>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</si>
  <si>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</si>
  <si>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</si>
  <si>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</si>
  <si>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</si>
  <si>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</si>
  <si>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</si>
  <si>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</si>
  <si>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</si>
  <si>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</si>
  <si>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</si>
  <si>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</si>
  <si>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</si>
  <si>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</si>
  <si>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</si>
  <si>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</si>
  <si>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</si>
  <si>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</si>
  <si>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</si>
  <si>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</si>
  <si>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</si>
  <si>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</si>
  <si>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</si>
  <si>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</si>
  <si>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</si>
  <si>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</si>
  <si>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</si>
  <si>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</si>
  <si>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</si>
  <si>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</si>
  <si>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</si>
  <si>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</si>
  <si>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</si>
  <si>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</si>
  <si>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</si>
  <si>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</si>
  <si>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</si>
  <si>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</si>
  <si>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</si>
  <si>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</si>
  <si>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</si>
  <si>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</si>
  <si>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</si>
  <si>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</si>
  <si>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</si>
  <si>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</si>
  <si>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</si>
  <si>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</si>
  <si>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</si>
  <si>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</si>
  <si>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</si>
  <si>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</si>
  <si>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</si>
  <si>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</si>
  <si>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</si>
  <si>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</si>
  <si>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</si>
  <si>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</si>
  <si>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</si>
  <si>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</si>
  <si>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</si>
  <si>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</si>
  <si>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</si>
  <si>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</si>
  <si>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</si>
  <si>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</si>
  <si>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</si>
  <si>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</si>
  <si>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</si>
  <si>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</si>
  <si>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</si>
  <si>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</si>
  <si>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</si>
  <si>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</si>
  <si>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</si>
  <si>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</si>
  <si>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</si>
  <si>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</si>
  <si>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</si>
  <si>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</si>
  <si>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</si>
  <si>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</si>
  <si>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</si>
  <si>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</si>
  <si>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</si>
  <si>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</si>
  <si>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</si>
  <si>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</si>
  <si>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</si>
  <si>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</si>
  <si>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</si>
  <si>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</si>
  <si>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</si>
  <si>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</si>
  <si>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</si>
  <si>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</si>
  <si>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</si>
  <si>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</si>
  <si>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</si>
  <si>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</si>
  <si>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</si>
  <si>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</si>
  <si>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</si>
  <si>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</si>
  <si>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</si>
  <si>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</si>
  <si>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</si>
  <si>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</si>
  <si>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</si>
  <si>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</si>
  <si>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</si>
  <si>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</si>
  <si>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</si>
  <si>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</si>
  <si>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</si>
  <si>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</si>
  <si>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</si>
  <si>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</si>
  <si>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</si>
  <si>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</si>
  <si>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</si>
  <si>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</si>
  <si>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</si>
  <si>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</si>
  <si>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</si>
  <si>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</si>
  <si>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</si>
  <si>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</si>
  <si>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</si>
  <si>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</si>
  <si>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</si>
  <si>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</si>
  <si>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</si>
  <si>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</si>
  <si>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</si>
  <si>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</si>
  <si>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</si>
  <si>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</si>
  <si>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</si>
  <si>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</si>
  <si>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</si>
  <si>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</si>
  <si>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</si>
  <si>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</si>
  <si>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</si>
  <si>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</si>
  <si>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</si>
  <si>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</si>
  <si>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</si>
  <si>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</si>
  <si>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</si>
  <si>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</si>
  <si>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</si>
  <si>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</si>
  <si>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</si>
  <si>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</si>
  <si>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</si>
  <si>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</si>
  <si>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</si>
  <si>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</si>
  <si>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</si>
  <si>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</si>
  <si>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</si>
  <si>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</si>
  <si>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</si>
  <si>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</si>
  <si>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</si>
  <si>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</si>
  <si>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</si>
  <si>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</si>
  <si>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</si>
  <si>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</si>
  <si>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</si>
  <si>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</si>
  <si>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</si>
  <si>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</si>
  <si>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</si>
  <si>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</si>
  <si>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</si>
  <si>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</si>
  <si>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</si>
  <si>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</si>
  <si>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</si>
  <si>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</si>
  <si>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</si>
  <si>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</si>
  <si>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</si>
  <si>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</si>
  <si>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</si>
  <si>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</si>
  <si>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</si>
  <si>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</si>
  <si>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</si>
  <si>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</si>
  <si>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</si>
  <si>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</si>
  <si>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</si>
  <si>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</si>
  <si>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</si>
  <si>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</si>
  <si>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</si>
  <si>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</si>
  <si>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</si>
  <si>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</si>
  <si>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</si>
  <si>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</si>
  <si>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</si>
  <si>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</si>
  <si>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</si>
  <si>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</si>
  <si>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</si>
  <si>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</si>
  <si>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</si>
  <si>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</si>
  <si>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</si>
  <si>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</si>
  <si>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</si>
  <si>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</si>
  <si>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</si>
  <si>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</si>
  <si>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</si>
  <si>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</si>
  <si>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</si>
  <si>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</si>
  <si>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</si>
  <si>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</si>
  <si>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</si>
  <si>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</si>
  <si>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</si>
  <si>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</si>
  <si>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</si>
  <si>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</si>
  <si>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</si>
  <si>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</si>
  <si>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</si>
  <si>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</si>
  <si>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</si>
  <si>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</si>
  <si>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</si>
  <si>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</si>
  <si>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</si>
  <si>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</si>
  <si>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</si>
  <si>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</si>
  <si>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</si>
  <si>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</si>
  <si>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</si>
  <si>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</si>
  <si>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</si>
  <si>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</si>
  <si>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</si>
  <si>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</si>
  <si>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</si>
  <si>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</si>
  <si>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</si>
  <si>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</si>
  <si>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</si>
  <si>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</si>
  <si>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</si>
  <si>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</si>
  <si>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</si>
  <si>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</si>
  <si>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</si>
  <si>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</si>
  <si>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</si>
  <si>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</si>
  <si>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</si>
  <si>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</si>
  <si>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</si>
  <si>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</si>
  <si>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</si>
  <si>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</si>
  <si>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</si>
  <si>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</si>
  <si>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</si>
  <si>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</si>
  <si>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</si>
  <si>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</si>
  <si>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</si>
  <si>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</si>
  <si>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</si>
  <si>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</si>
  <si>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</si>
  <si>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</si>
  <si>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</si>
  <si>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</si>
  <si>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</si>
  <si>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</si>
  <si>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</si>
  <si>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</si>
  <si>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</si>
  <si>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</si>
  <si>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</si>
  <si>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</si>
  <si>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</si>
  <si>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</si>
  <si>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</si>
  <si>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</si>
  <si>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</si>
  <si>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</si>
  <si>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</si>
  <si>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</si>
  <si>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</si>
  <si>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</si>
  <si>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</si>
  <si>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</si>
  <si>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</si>
  <si>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</si>
  <si>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</si>
  <si>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</si>
  <si>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</si>
  <si>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</si>
  <si>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</si>
  <si>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</si>
  <si>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</si>
  <si>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</si>
  <si>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</si>
  <si>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</si>
  <si>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</si>
  <si>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</si>
  <si>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</si>
  <si>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</si>
  <si>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</si>
  <si>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</si>
  <si>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</si>
  <si>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</si>
  <si>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</si>
  <si>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</si>
  <si>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</si>
  <si>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</si>
  <si>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</si>
  <si>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</si>
  <si>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</si>
  <si>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</si>
  <si>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</si>
  <si>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</si>
  <si>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</si>
  <si>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</si>
  <si>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</si>
  <si>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</si>
  <si>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</si>
  <si>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</si>
  <si>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</si>
  <si>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</si>
  <si>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</si>
  <si>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</si>
  <si>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</si>
  <si>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</si>
  <si>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</si>
  <si>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</si>
  <si>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</si>
  <si>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</si>
  <si>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</si>
  <si>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</si>
  <si>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</si>
  <si>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</si>
  <si>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</si>
  <si>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</si>
  <si>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</si>
  <si>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</si>
  <si>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</si>
  <si>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</si>
  <si>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</si>
  <si>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</si>
  <si>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</si>
  <si>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</si>
  <si>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</si>
  <si>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</si>
  <si>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</si>
  <si>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</si>
  <si>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</si>
  <si>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</si>
  <si>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</si>
  <si>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</si>
  <si>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</si>
  <si>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</si>
  <si>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</si>
  <si>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</si>
  <si>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</si>
  <si>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</si>
  <si>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</si>
  <si>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</si>
  <si>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</si>
  <si>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</si>
  <si>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</si>
  <si>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</si>
  <si>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</si>
  <si>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</si>
  <si>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</si>
  <si>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</si>
  <si>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</si>
  <si>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</si>
  <si>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</si>
  <si>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</si>
  <si>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</si>
  <si>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</si>
  <si>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</si>
  <si>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</si>
  <si>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</si>
  <si>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</si>
  <si>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</si>
  <si>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</si>
  <si>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</si>
  <si>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</si>
  <si>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</si>
  <si>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</si>
  <si>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</si>
  <si>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</si>
  <si>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</si>
  <si>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</si>
  <si>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</si>
  <si>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</si>
  <si>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</si>
  <si>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</si>
  <si>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</si>
  <si>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</si>
  <si>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</si>
  <si>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</si>
  <si>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</si>
  <si>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</si>
  <si>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</si>
  <si>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</si>
  <si>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</si>
  <si>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</si>
  <si>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</si>
  <si>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</si>
  <si>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</si>
  <si>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</si>
  <si>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</si>
  <si>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</si>
  <si>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</si>
  <si>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</si>
  <si>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</si>
  <si>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</si>
  <si>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</si>
  <si>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</si>
  <si>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</si>
  <si>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</si>
  <si>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</si>
  <si>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</si>
  <si>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</si>
  <si>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</si>
  <si>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</si>
  <si>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</si>
  <si>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</si>
  <si>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</si>
  <si>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</si>
  <si>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</si>
  <si>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</si>
  <si>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</si>
  <si>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</si>
  <si>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</si>
  <si>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</si>
  <si>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</si>
  <si>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</si>
  <si>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</si>
  <si>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</si>
  <si>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</si>
  <si>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</si>
  <si>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</si>
  <si>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</si>
  <si>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</si>
  <si>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</si>
  <si>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</si>
  <si>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</si>
  <si>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</si>
  <si>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</si>
  <si>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</si>
  <si>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</si>
  <si>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</si>
  <si>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</si>
  <si>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</si>
  <si>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</si>
  <si>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</si>
  <si>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</si>
  <si>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</si>
  <si>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</si>
  <si>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</si>
  <si>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</si>
  <si>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</si>
  <si>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</si>
  <si>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</si>
  <si>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</si>
  <si>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</si>
  <si>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</si>
  <si>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</si>
  <si>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</si>
  <si>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</si>
  <si>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</si>
  <si>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</si>
  <si>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</si>
  <si>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</si>
  <si>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</si>
  <si>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</si>
  <si>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</si>
  <si>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</si>
  <si>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</si>
  <si>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</si>
  <si>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</si>
  <si>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</si>
  <si>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</si>
  <si>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</si>
  <si>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</si>
  <si>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</si>
  <si>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</si>
  <si>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</si>
  <si>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</si>
  <si>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</si>
  <si>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</si>
  <si>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</si>
  <si>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</si>
  <si>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</si>
  <si>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</si>
  <si>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</si>
  <si>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</si>
  <si>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</si>
  <si>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</si>
  <si>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</si>
  <si>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</si>
  <si>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</si>
  <si>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</si>
  <si>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</si>
  <si>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</si>
  <si>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</si>
  <si>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</si>
  <si>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</si>
  <si>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</si>
  <si>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</si>
  <si>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</si>
  <si>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</si>
  <si>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</si>
  <si>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</si>
  <si>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</si>
  <si>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</si>
  <si>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</si>
  <si>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</si>
  <si>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</si>
  <si>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</si>
  <si>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</si>
  <si>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</si>
  <si>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</si>
  <si>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</si>
  <si>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</si>
  <si>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</si>
  <si>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</si>
  <si>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</si>
  <si>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</si>
  <si>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</si>
  <si>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</si>
  <si>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</si>
  <si>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</si>
  <si>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</si>
  <si>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</si>
  <si>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</si>
  <si>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</si>
  <si>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</si>
  <si>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</si>
  <si>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</si>
  <si>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</si>
  <si>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</si>
  <si>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</si>
  <si>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</si>
  <si>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</si>
  <si>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</si>
  <si>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</si>
  <si>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</si>
  <si>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</si>
  <si>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</si>
  <si>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</si>
  <si>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</si>
  <si>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</si>
  <si>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</si>
  <si>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</si>
  <si>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</si>
  <si>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</si>
  <si>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</si>
  <si>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</si>
  <si>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</si>
  <si>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</si>
  <si>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</si>
  <si>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</si>
  <si>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</si>
  <si>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</si>
  <si>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</si>
  <si>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</si>
  <si>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</si>
  <si>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</si>
  <si>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</si>
  <si>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</si>
  <si>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</si>
  <si>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</si>
  <si>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</si>
  <si>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</si>
  <si>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</si>
  <si>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</si>
  <si>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</si>
  <si>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</si>
  <si>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</si>
  <si>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</si>
  <si>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</si>
  <si>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</si>
  <si>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</si>
  <si>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</si>
  <si>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</si>
  <si>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</si>
  <si>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</si>
  <si>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</si>
  <si>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</si>
  <si>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</si>
  <si>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</si>
  <si>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</si>
  <si>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</si>
  <si>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</si>
  <si>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</si>
  <si>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</si>
  <si>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</si>
  <si>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</si>
  <si>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</si>
  <si>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</si>
  <si>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</si>
  <si>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</si>
  <si>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</si>
  <si>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</si>
  <si>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</si>
  <si>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</si>
  <si>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</si>
  <si>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</si>
  <si>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</si>
  <si>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</si>
  <si>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</si>
  <si>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</si>
  <si>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</si>
  <si>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</si>
  <si>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</si>
  <si>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</si>
  <si>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</si>
  <si>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</si>
  <si>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</si>
  <si>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</si>
  <si>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</si>
  <si>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</si>
  <si>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</si>
  <si>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</si>
  <si>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</si>
  <si>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</si>
  <si>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</si>
  <si>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</si>
  <si>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</si>
  <si>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</si>
  <si>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</si>
  <si>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</si>
  <si>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</si>
  <si>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</si>
  <si>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</si>
  <si>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</si>
  <si>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</si>
  <si>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</si>
  <si>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</si>
  <si>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</si>
  <si>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</si>
  <si>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</si>
  <si>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</si>
  <si>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</si>
  <si>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</si>
  <si>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</si>
  <si>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</si>
  <si>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</si>
  <si>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</si>
  <si>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</si>
  <si>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</si>
  <si>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</si>
  <si>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</si>
  <si>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</si>
  <si>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</si>
  <si>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</si>
  <si>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</si>
  <si>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</si>
  <si>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</si>
  <si>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</si>
  <si>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</si>
  <si>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</si>
  <si>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</si>
  <si>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</si>
  <si>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</si>
  <si>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</si>
  <si>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</si>
  <si>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</si>
  <si>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</si>
  <si>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</si>
  <si>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</si>
  <si>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</si>
  <si>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</si>
  <si>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</si>
  <si>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</si>
  <si>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</si>
  <si>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</si>
  <si>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</si>
  <si>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</si>
  <si>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</si>
  <si>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</si>
  <si>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</si>
  <si>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</si>
  <si>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</si>
  <si>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</si>
  <si>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</si>
  <si>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</si>
  <si>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</si>
  <si>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</si>
  <si>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</si>
  <si>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</si>
  <si>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</si>
  <si>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</si>
  <si>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</si>
  <si>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</si>
  <si>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</si>
  <si>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</si>
  <si>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</si>
  <si>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</si>
  <si>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</si>
  <si>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</si>
  <si>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</si>
  <si>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</si>
  <si>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</si>
  <si>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</si>
  <si>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</si>
  <si>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</si>
  <si>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</si>
  <si>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</si>
  <si>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</si>
  <si>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</si>
  <si>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</si>
  <si>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</si>
  <si>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</si>
  <si>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</si>
  <si>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</si>
  <si>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</si>
  <si>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</si>
  <si>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</si>
  <si>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</si>
  <si>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</si>
  <si>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</si>
  <si>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</si>
  <si>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</si>
  <si>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</si>
  <si>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</si>
  <si>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</si>
  <si>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</si>
  <si>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</si>
  <si>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</si>
  <si>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</si>
  <si>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</si>
  <si>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</si>
  <si>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</si>
  <si>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</si>
  <si>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</si>
  <si>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</si>
  <si>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</si>
  <si>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</si>
  <si>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</si>
  <si>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</si>
  <si>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</si>
  <si>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</si>
  <si>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</si>
  <si>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</si>
  <si>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</si>
  <si>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</si>
  <si>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</si>
  <si>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</si>
  <si>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</si>
  <si>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</si>
  <si>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</si>
  <si>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</si>
  <si>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</si>
  <si>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</si>
  <si>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</si>
  <si>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</si>
  <si>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</si>
  <si>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</si>
  <si>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</si>
  <si>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</si>
  <si>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</si>
  <si>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</si>
  <si>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</si>
  <si>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</si>
  <si>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</si>
  <si>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</si>
  <si>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</si>
  <si>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</si>
  <si>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</si>
  <si>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</si>
  <si>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</si>
  <si>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</si>
  <si>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</si>
  <si>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</si>
  <si>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</si>
  <si>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</si>
  <si>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</si>
  <si>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</si>
  <si>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</si>
  <si>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</si>
  <si>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</si>
  <si>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</si>
  <si>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</si>
  <si>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</si>
  <si>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</si>
  <si>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</si>
  <si>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</si>
  <si>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</si>
  <si>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</si>
  <si>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</si>
  <si>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</si>
  <si>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</si>
  <si>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</si>
  <si>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</si>
  <si>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</si>
  <si>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</si>
  <si>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</si>
  <si>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</si>
  <si>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</si>
  <si>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</si>
  <si>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</si>
  <si>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</si>
  <si>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</si>
  <si>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</si>
  <si>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</si>
  <si>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</si>
  <si>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</si>
  <si>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</si>
  <si>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</si>
  <si>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</si>
  <si>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</si>
  <si>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</si>
  <si>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</si>
  <si>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</si>
  <si>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</si>
  <si>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</si>
  <si>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</si>
  <si>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</si>
  <si>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</si>
  <si>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</si>
  <si>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</si>
  <si>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</si>
  <si>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</si>
  <si>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</si>
  <si>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</si>
  <si>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</si>
  <si>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</si>
  <si>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</si>
  <si>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</si>
  <si>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</si>
  <si>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</si>
  <si>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</si>
  <si>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</si>
  <si>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</si>
  <si>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</si>
  <si>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</si>
  <si>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</si>
  <si>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</si>
  <si>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</si>
  <si>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</si>
  <si>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</si>
  <si>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</si>
  <si>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</si>
  <si>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</si>
  <si>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</si>
  <si>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</si>
  <si>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</si>
  <si>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</si>
  <si>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</si>
  <si>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</si>
  <si>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</si>
  <si>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</si>
  <si>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</si>
  <si>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</si>
  <si>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</si>
  <si>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</si>
  <si>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</si>
  <si>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</si>
  <si>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</si>
  <si>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</si>
  <si>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</si>
  <si>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</si>
  <si>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</si>
  <si>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</si>
  <si>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</si>
  <si>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</si>
  <si>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</si>
  <si>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</si>
  <si>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</si>
  <si>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</si>
  <si>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</si>
  <si>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</si>
  <si>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</si>
  <si>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</si>
  <si>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</si>
  <si>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</si>
  <si>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</si>
  <si>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</si>
  <si>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</si>
  <si>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</si>
  <si>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</si>
  <si>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</si>
  <si>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</si>
  <si>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</si>
  <si>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</si>
  <si>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</si>
  <si>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</si>
  <si>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</si>
  <si>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</si>
  <si>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</si>
  <si>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</si>
  <si>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</si>
  <si>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</si>
  <si>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</si>
  <si>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</si>
  <si>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</si>
  <si>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</si>
  <si>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</si>
  <si>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</si>
  <si>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</si>
  <si>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</si>
  <si>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</si>
  <si>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</si>
  <si>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</si>
  <si>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</si>
  <si>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</si>
  <si>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</si>
  <si>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</si>
  <si>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</si>
  <si>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</si>
  <si>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</si>
  <si>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</si>
  <si>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</si>
  <si>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</si>
  <si>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</si>
  <si>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</si>
  <si>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</si>
  <si>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</si>
  <si>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</si>
  <si>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</si>
  <si>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</si>
  <si>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</si>
  <si>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</si>
  <si>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</si>
  <si>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</si>
  <si>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</si>
  <si>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</si>
  <si>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</si>
  <si>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</si>
  <si>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</si>
  <si>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</si>
  <si>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</si>
  <si>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</si>
  <si>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</si>
  <si>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</si>
  <si>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</si>
  <si>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</si>
  <si>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</si>
  <si>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</si>
  <si>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</si>
  <si>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</si>
  <si>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</si>
  <si>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</si>
  <si>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</si>
  <si>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</si>
  <si>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</si>
  <si>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</si>
  <si>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</si>
  <si>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</si>
  <si>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</si>
  <si>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</si>
  <si>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</si>
  <si>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</si>
  <si>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</si>
  <si>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</si>
  <si>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</si>
  <si>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</si>
  <si>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</si>
  <si>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</si>
  <si>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</si>
  <si>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</si>
  <si>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</si>
  <si>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</si>
  <si>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</si>
  <si>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</si>
  <si>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</si>
  <si>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</si>
  <si>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</si>
  <si>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</si>
  <si>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</si>
  <si>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</si>
  <si>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</si>
  <si>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</si>
  <si>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</si>
  <si>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</si>
  <si>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</si>
  <si>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</si>
  <si>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</si>
  <si>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</si>
  <si>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</si>
  <si>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</si>
  <si>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</si>
  <si>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</si>
  <si>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</si>
  <si>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</si>
  <si>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</si>
  <si>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</si>
  <si>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</si>
  <si>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</si>
  <si>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</si>
  <si>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</si>
  <si>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</si>
  <si>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</si>
  <si>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</si>
  <si>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</si>
  <si>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</si>
  <si>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</si>
  <si>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</si>
  <si>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</si>
  <si>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</si>
  <si>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</si>
  <si>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</si>
  <si>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</si>
  <si>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</si>
  <si>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</si>
  <si>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</si>
  <si>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</si>
  <si>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</si>
  <si>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</si>
  <si>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</si>
  <si>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</si>
  <si>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</si>
  <si>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</si>
  <si>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</si>
  <si>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</si>
  <si>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</si>
  <si>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</si>
  <si>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</si>
  <si>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</si>
  <si>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</si>
  <si>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</si>
  <si>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</si>
  <si>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</si>
  <si>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</si>
  <si>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</si>
  <si>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</si>
  <si>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</si>
  <si>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</si>
  <si>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</si>
  <si>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</si>
  <si>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</si>
  <si>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</si>
  <si>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</si>
  <si>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</si>
  <si>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</si>
  <si>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</si>
  <si>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</si>
  <si>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</si>
  <si>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</si>
  <si>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</si>
  <si>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</si>
  <si>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</si>
  <si>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</si>
  <si>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</si>
  <si>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</si>
  <si>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</si>
  <si>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</si>
  <si>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</si>
  <si>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</si>
  <si>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</si>
  <si>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</si>
  <si>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</si>
  <si>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</si>
  <si>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</si>
  <si>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</si>
  <si>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</si>
  <si>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</si>
  <si>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</si>
  <si>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</si>
  <si>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</si>
  <si>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</si>
  <si>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</si>
  <si>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</si>
  <si>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</si>
  <si>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</si>
  <si>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</si>
  <si>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</si>
  <si>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</si>
  <si>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</si>
  <si>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</si>
  <si>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</si>
  <si>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</si>
  <si>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</si>
  <si>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</si>
  <si>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</si>
  <si>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</si>
  <si>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</si>
  <si>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</si>
  <si>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</si>
  <si>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</si>
  <si>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</si>
  <si>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</si>
  <si>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</si>
  <si>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</si>
  <si>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</si>
  <si>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</si>
  <si>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</si>
  <si>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</si>
  <si>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</si>
  <si>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</si>
  <si>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</si>
  <si>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</si>
  <si>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</si>
  <si>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</si>
  <si>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</si>
  <si>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</si>
  <si>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</si>
  <si>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</si>
  <si>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</si>
  <si>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</si>
  <si>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</si>
  <si>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</si>
  <si>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</si>
  <si>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</si>
  <si>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</si>
  <si>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</si>
  <si>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</si>
  <si>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</si>
  <si>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</si>
  <si>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</si>
  <si>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</si>
  <si>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</si>
  <si>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</si>
  <si>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</si>
  <si>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</si>
  <si>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</si>
  <si>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</si>
  <si>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</si>
  <si>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</si>
  <si>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</si>
  <si>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</si>
  <si>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</si>
  <si>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</si>
  <si>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</si>
  <si>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</si>
  <si>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</si>
  <si>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</si>
  <si>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</si>
  <si>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</si>
  <si>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</si>
  <si>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</si>
  <si>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</si>
  <si>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</si>
  <si>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</si>
  <si>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</si>
  <si>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</si>
  <si>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</si>
  <si>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</si>
  <si>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</si>
  <si>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</si>
  <si>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</si>
  <si>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</si>
  <si>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</si>
  <si>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</si>
  <si>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</si>
  <si>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</si>
  <si>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</si>
  <si>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</si>
  <si>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</si>
  <si>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</si>
  <si>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</si>
  <si>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</si>
  <si>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</si>
  <si>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</si>
  <si>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</si>
  <si>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</si>
  <si>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</si>
  <si>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</si>
  <si>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</si>
  <si>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</si>
  <si>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</si>
  <si>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</si>
  <si>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</si>
  <si>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</si>
  <si>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</si>
  <si>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</si>
  <si>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</si>
  <si>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</si>
  <si>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</si>
  <si>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</si>
  <si>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</si>
  <si>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</si>
  <si>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</si>
  <si>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</si>
  <si>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</si>
  <si>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</si>
  <si>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</si>
  <si>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</si>
  <si>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</si>
  <si>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</si>
  <si>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</si>
  <si>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</si>
  <si>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</si>
  <si>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</si>
  <si>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</si>
  <si>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</si>
  <si>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</si>
  <si>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</si>
  <si>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</si>
  <si>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</si>
  <si>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</si>
  <si>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</si>
  <si>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</si>
  <si>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</si>
  <si>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</si>
  <si>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</si>
  <si>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</si>
  <si>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</si>
  <si>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</si>
  <si>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</si>
  <si>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</si>
  <si>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</si>
  <si>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</si>
  <si>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</si>
  <si>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</si>
  <si>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</si>
  <si>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</si>
  <si>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</si>
  <si>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</si>
  <si>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</si>
  <si>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</si>
  <si>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</si>
  <si>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</si>
  <si>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</si>
  <si>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</si>
  <si>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</si>
  <si>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</si>
  <si>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</si>
  <si>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</si>
  <si>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</si>
  <si>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</si>
  <si>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</si>
  <si>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</si>
  <si>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</si>
  <si>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</si>
  <si>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</si>
  <si>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</si>
  <si>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</si>
  <si>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</si>
  <si>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</si>
  <si>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</si>
  <si>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</si>
  <si>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</si>
  <si>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</si>
  <si>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</si>
  <si>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</si>
  <si>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</si>
  <si>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</si>
  <si>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</si>
  <si>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</si>
  <si>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</si>
  <si>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</si>
  <si>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</si>
  <si>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</si>
  <si>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</si>
  <si>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</si>
  <si>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</si>
  <si>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</si>
  <si>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</si>
  <si>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</si>
  <si>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</si>
  <si>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</si>
  <si>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</si>
  <si>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</si>
  <si>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</si>
  <si>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</si>
  <si>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</si>
  <si>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</si>
  <si>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</si>
  <si>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</si>
  <si>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</si>
  <si>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</si>
  <si>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</si>
  <si>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</si>
  <si>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</si>
  <si>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</si>
  <si>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</si>
  <si>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</si>
  <si>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</si>
  <si>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</si>
  <si>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</si>
  <si>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</si>
  <si>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</si>
  <si>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</si>
  <si>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</si>
  <si>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</si>
  <si>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</si>
  <si>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</si>
  <si>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</si>
  <si>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</si>
  <si>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</si>
  <si>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</si>
  <si>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</si>
  <si>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</si>
  <si>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</si>
  <si>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</si>
  <si>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</si>
  <si>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</si>
  <si>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</si>
  <si>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</si>
  <si>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</si>
  <si>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</si>
  <si>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</si>
  <si>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</si>
  <si>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</si>
  <si>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</si>
  <si>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</si>
  <si>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</si>
  <si>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</si>
  <si>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</si>
  <si>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</si>
  <si>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</si>
  <si>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</si>
  <si>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</si>
  <si>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</si>
  <si>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</si>
  <si>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</si>
  <si>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</si>
  <si>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</si>
  <si>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</si>
  <si>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</si>
  <si>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</si>
  <si>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</si>
  <si>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</si>
  <si>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</si>
  <si>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</si>
  <si>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</si>
  <si>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</si>
  <si>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</si>
  <si>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</si>
  <si>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</si>
  <si>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</si>
  <si>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</si>
  <si>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</si>
  <si>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</si>
  <si>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</si>
  <si>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</si>
  <si>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</si>
  <si>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</si>
  <si>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</si>
  <si>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</si>
  <si>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</si>
  <si>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</si>
  <si>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</si>
  <si>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</si>
  <si>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</si>
  <si>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</si>
  <si>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</si>
  <si>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</si>
  <si>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</si>
  <si>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</si>
  <si>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</si>
  <si>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</si>
  <si>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</si>
  <si>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</si>
  <si>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</si>
  <si>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</si>
  <si>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</si>
  <si>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</si>
  <si>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</si>
  <si>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</si>
  <si>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</si>
  <si>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</si>
  <si>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</si>
  <si>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</si>
  <si>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</si>
  <si>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</si>
  <si>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</si>
  <si>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</si>
  <si>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</si>
  <si>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</si>
  <si>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</si>
  <si>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</si>
  <si>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</si>
  <si>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</si>
  <si>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</si>
  <si>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</si>
  <si>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</si>
  <si>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</si>
  <si>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</si>
  <si>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</si>
  <si>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</si>
  <si>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</si>
  <si>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</si>
  <si>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</si>
  <si>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</si>
  <si>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</si>
  <si>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</si>
  <si>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</si>
  <si>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</si>
  <si>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</si>
  <si>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</si>
  <si>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</si>
  <si>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</si>
  <si>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</si>
  <si>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</si>
  <si>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</si>
  <si>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</si>
  <si>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</si>
  <si>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</si>
  <si>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</si>
  <si>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</si>
  <si>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</si>
  <si>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</si>
  <si>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</si>
  <si>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</si>
  <si>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</si>
  <si>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</si>
  <si>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</si>
  <si>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</si>
  <si>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</si>
  <si>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</si>
  <si>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</si>
  <si>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</si>
  <si>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</si>
  <si>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</si>
  <si>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</si>
  <si>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</si>
  <si>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</si>
  <si>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</si>
  <si>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</si>
  <si>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</si>
  <si>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</si>
  <si>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</si>
  <si>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</si>
  <si>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</si>
  <si>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</si>
  <si>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</si>
  <si>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</si>
  <si>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</si>
  <si>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</si>
  <si>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</si>
  <si>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</si>
  <si>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</si>
  <si>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</si>
  <si>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</si>
  <si>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</si>
  <si>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</si>
  <si>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</si>
  <si>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</si>
  <si>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</si>
  <si>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</si>
  <si>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</si>
  <si>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</si>
  <si>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</si>
  <si>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</si>
  <si>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</si>
  <si>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</si>
  <si>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</si>
  <si>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</si>
  <si>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</si>
  <si>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</si>
  <si>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</si>
  <si>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</si>
  <si>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</si>
  <si>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</si>
  <si>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</si>
  <si>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</si>
  <si>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</si>
  <si>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</si>
  <si>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</si>
  <si>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</si>
  <si>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</si>
  <si>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</si>
  <si>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</si>
  <si>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</si>
  <si>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</si>
  <si>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</si>
  <si>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</si>
  <si>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</si>
  <si>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</si>
  <si>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</si>
  <si>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</si>
  <si>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</si>
  <si>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</si>
  <si>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</si>
  <si>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</si>
  <si>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</si>
  <si>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</si>
  <si>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</si>
  <si>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</si>
  <si>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</si>
  <si>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</si>
  <si>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</si>
  <si>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</si>
  <si>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</si>
  <si>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</si>
  <si>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</si>
  <si>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</si>
  <si>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</si>
  <si>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</si>
  <si>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</si>
  <si>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</si>
  <si>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</si>
  <si>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</si>
  <si>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</si>
  <si>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</si>
  <si>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</si>
  <si>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</si>
  <si>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</si>
  <si>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</si>
  <si>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</si>
  <si>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</si>
  <si>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</si>
  <si>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</si>
  <si>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</si>
  <si>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</si>
  <si>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</si>
  <si>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</si>
  <si>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</si>
  <si>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</si>
  <si>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</si>
  <si>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</si>
  <si>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</si>
  <si>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</si>
  <si>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</si>
  <si>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</si>
  <si>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</si>
  <si>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</si>
  <si>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</si>
  <si>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</si>
  <si>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</si>
  <si>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</si>
  <si>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</si>
  <si>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</si>
  <si>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</si>
  <si>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</si>
  <si>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</si>
  <si>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</si>
  <si>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</si>
  <si>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</si>
  <si>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</si>
  <si>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</si>
  <si>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</si>
  <si>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</si>
  <si>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</si>
  <si>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</si>
  <si>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</si>
  <si>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</si>
  <si>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</si>
  <si>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</si>
  <si>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</si>
  <si>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</si>
  <si>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</si>
  <si>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</si>
  <si>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</si>
  <si>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</si>
  <si>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</si>
  <si>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</si>
  <si>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</si>
  <si>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</si>
  <si>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</si>
  <si>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</si>
  <si>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</si>
  <si>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</si>
  <si>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</si>
  <si>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</si>
  <si>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</si>
  <si>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</si>
  <si>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</si>
  <si>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</si>
  <si>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</si>
  <si>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</si>
  <si>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</si>
  <si>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</si>
  <si>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</si>
  <si>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</si>
  <si>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</si>
  <si>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</si>
  <si>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</si>
  <si>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</si>
  <si>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</si>
  <si>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</si>
  <si>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</si>
  <si>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</si>
  <si>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</si>
  <si>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</si>
  <si>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</si>
  <si>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</si>
  <si>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</si>
  <si>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</si>
  <si>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</si>
  <si>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</si>
  <si>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</si>
  <si>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</si>
  <si>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</si>
  <si>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</si>
  <si>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</si>
  <si>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</si>
  <si>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</si>
  <si>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</si>
  <si>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</si>
  <si>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</si>
  <si>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</si>
  <si>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</si>
  <si>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</si>
  <si>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</si>
  <si>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</si>
  <si>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</si>
  <si>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</si>
  <si>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</si>
  <si>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</si>
  <si>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</si>
  <si>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</si>
  <si>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</si>
  <si>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</si>
  <si>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</si>
  <si>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</si>
  <si>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</si>
  <si>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</si>
  <si>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</si>
  <si>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</si>
  <si>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</si>
  <si>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</si>
  <si>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</si>
  <si>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</si>
  <si>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</si>
  <si>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</si>
  <si>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</si>
  <si>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</si>
  <si>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</si>
  <si>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</si>
  <si>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</si>
  <si>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</si>
  <si>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</si>
  <si>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</si>
  <si>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</si>
  <si>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</si>
  <si>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</si>
  <si>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</si>
  <si>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</si>
  <si>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</si>
  <si>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</si>
  <si>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</si>
  <si>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</si>
  <si>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</si>
  <si>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</si>
  <si>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</si>
  <si>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</si>
  <si>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</si>
  <si>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</si>
  <si>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</si>
  <si>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</si>
  <si>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</si>
  <si>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</si>
  <si>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</si>
  <si>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</si>
  <si>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</si>
  <si>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</si>
  <si>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</si>
  <si>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</si>
  <si>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</si>
  <si>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</si>
  <si>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</si>
  <si>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</si>
  <si>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</si>
  <si>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</si>
  <si>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</si>
  <si>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</si>
  <si>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</si>
  <si>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</si>
  <si>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</si>
  <si>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</si>
  <si>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</si>
  <si>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</si>
  <si>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</si>
  <si>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</si>
  <si>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</si>
  <si>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</si>
  <si>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</si>
  <si>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</si>
  <si>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</si>
  <si>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</si>
  <si>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</si>
  <si>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</si>
  <si>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</si>
  <si>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</si>
  <si>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</si>
  <si>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</si>
  <si>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</si>
  <si>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</si>
  <si>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</si>
  <si>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</si>
  <si>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</si>
  <si>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</si>
  <si>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</si>
  <si>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</si>
  <si>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</si>
  <si>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</si>
  <si>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</si>
  <si>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</si>
  <si>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</si>
  <si>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</si>
  <si>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</si>
  <si>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</si>
  <si>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</si>
  <si>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</si>
  <si>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</si>
  <si>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</si>
  <si>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</si>
  <si>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</si>
  <si>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</si>
  <si>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</si>
  <si>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</si>
  <si>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</si>
  <si>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</si>
  <si>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</si>
  <si>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</si>
  <si>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</si>
  <si>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</si>
  <si>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</si>
  <si>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</si>
  <si>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</si>
  <si>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</si>
  <si>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</si>
  <si>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</si>
  <si>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</si>
  <si>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</si>
  <si>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</si>
  <si>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</si>
  <si>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</si>
  <si>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</si>
  <si>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</si>
  <si>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</si>
  <si>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</si>
  <si>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</si>
  <si>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</si>
  <si>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</si>
  <si>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</si>
  <si>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</si>
  <si>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</si>
  <si>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</si>
  <si>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</si>
  <si>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</si>
  <si>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</si>
  <si>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</si>
  <si>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</si>
  <si>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</si>
  <si>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</si>
  <si>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</si>
  <si>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</si>
  <si>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</si>
  <si>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</si>
  <si>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</si>
  <si>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</si>
  <si>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</si>
  <si>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</si>
  <si>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</si>
  <si>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</si>
  <si>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</si>
  <si>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</si>
  <si>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</si>
  <si>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</si>
  <si>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</si>
  <si>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</si>
  <si>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</si>
  <si>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</si>
  <si>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</si>
  <si>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</si>
  <si>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</si>
  <si>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</si>
  <si>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</si>
  <si>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</si>
  <si>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</si>
  <si>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</si>
  <si>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</si>
  <si>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</si>
  <si>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</si>
  <si>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</si>
  <si>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</si>
  <si>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</si>
  <si>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</si>
  <si>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</si>
  <si>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</si>
  <si>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</si>
  <si>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</si>
  <si>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</si>
  <si>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</si>
  <si>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</si>
  <si>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</si>
  <si>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</si>
  <si>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</si>
  <si>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</si>
  <si>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</si>
  <si>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</si>
  <si>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</si>
  <si>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</si>
  <si>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</si>
  <si>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</si>
  <si>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</si>
  <si>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</si>
  <si>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</si>
  <si>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</si>
  <si>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</si>
  <si>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</si>
  <si>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</si>
  <si>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</si>
  <si>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</si>
  <si>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</si>
  <si>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</si>
  <si>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</si>
  <si>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</si>
  <si>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</si>
  <si>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</si>
  <si>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</si>
  <si>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</si>
  <si>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</si>
  <si>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</si>
  <si>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</si>
  <si>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</si>
  <si>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</si>
  <si>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</si>
  <si>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</si>
  <si>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</si>
  <si>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</si>
  <si>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</si>
  <si>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</si>
  <si>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</si>
  <si>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</si>
  <si>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</si>
  <si>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</si>
  <si>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</si>
  <si>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</si>
  <si>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</si>
  <si>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</si>
  <si>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</si>
  <si>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</si>
  <si>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</si>
  <si>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</si>
  <si>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</si>
  <si>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</si>
  <si>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</si>
  <si>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</si>
  <si>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</si>
  <si>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</si>
  <si>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</si>
  <si>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</si>
  <si>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</si>
  <si>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</si>
  <si>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</si>
  <si>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</si>
  <si>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</si>
  <si>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</si>
  <si>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</si>
  <si>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</si>
  <si>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</si>
  <si>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</si>
  <si>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</si>
  <si>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</si>
  <si>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</si>
  <si>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</si>
  <si>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</si>
  <si>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</si>
  <si>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</si>
  <si>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</si>
  <si>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</si>
  <si>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</si>
  <si>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</si>
  <si>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</si>
  <si>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</si>
  <si>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</si>
  <si>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</si>
  <si>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</si>
  <si>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</si>
  <si>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</si>
  <si>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</si>
  <si>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</si>
  <si>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</si>
  <si>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</si>
  <si>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</si>
  <si>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</si>
  <si>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</si>
  <si>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</si>
  <si>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</si>
  <si>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</si>
  <si>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</si>
  <si>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</si>
  <si>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</si>
  <si>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</si>
  <si>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</si>
  <si>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</si>
  <si>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</si>
  <si>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</si>
  <si>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</si>
  <si>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</si>
  <si>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</si>
  <si>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</si>
  <si>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</si>
  <si>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</si>
  <si>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</si>
  <si>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</si>
  <si>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</si>
  <si>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</si>
  <si>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</si>
  <si>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</si>
  <si>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</si>
  <si>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</si>
  <si>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</si>
  <si>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</si>
  <si>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</si>
  <si>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</si>
  <si>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</si>
  <si>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</si>
  <si>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</si>
  <si>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</si>
  <si>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</si>
  <si>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</si>
  <si>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</si>
  <si>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</si>
  <si>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</si>
  <si>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</si>
  <si>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</si>
  <si>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</si>
  <si>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</si>
  <si>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</si>
  <si>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</si>
  <si>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</si>
  <si>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</si>
  <si>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</si>
  <si>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</si>
  <si>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</si>
  <si>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</si>
  <si>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</si>
  <si>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</si>
  <si>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</si>
  <si>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</si>
  <si>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</si>
  <si>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</si>
  <si>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</si>
  <si>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</si>
  <si>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</si>
  <si>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</si>
  <si>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</si>
  <si>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</si>
  <si>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</si>
  <si>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</si>
  <si>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</si>
  <si>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</si>
  <si>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</si>
  <si>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</si>
  <si>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</si>
  <si>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</si>
  <si>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</si>
  <si>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</si>
  <si>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</si>
  <si>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</si>
  <si>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</si>
  <si>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</si>
  <si>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</si>
  <si>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</si>
  <si>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</si>
  <si>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</si>
  <si>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</si>
  <si>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</si>
  <si>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</si>
  <si>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</si>
  <si>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</si>
  <si>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</si>
  <si>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</si>
  <si>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</si>
  <si>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</si>
  <si>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</si>
  <si>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</si>
  <si>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</si>
  <si>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</si>
  <si>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</si>
  <si>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</si>
  <si>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</si>
  <si>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</si>
  <si>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</si>
  <si>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</si>
  <si>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</si>
  <si>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</si>
  <si>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</si>
  <si>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</si>
  <si>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</si>
  <si>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</si>
  <si>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</si>
  <si>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</si>
  <si>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</si>
  <si>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</si>
  <si>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</si>
  <si>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</si>
  <si>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</si>
  <si>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</si>
  <si>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</si>
  <si>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</si>
  <si>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</si>
  <si>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</si>
  <si>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</si>
  <si>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</si>
  <si>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</si>
  <si>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</si>
  <si>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</si>
  <si>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</si>
  <si>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</si>
  <si>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</si>
  <si>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</si>
  <si>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</si>
  <si>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</si>
  <si>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</si>
  <si>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</si>
  <si>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</si>
  <si>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</si>
  <si>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</si>
  <si>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</si>
  <si>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</si>
  <si>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</si>
  <si>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</si>
  <si>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</si>
  <si>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</si>
  <si>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</si>
  <si>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</si>
  <si>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</si>
  <si>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</si>
  <si>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</si>
  <si>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</si>
  <si>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</si>
  <si>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</si>
  <si>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</si>
  <si>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</si>
  <si>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</si>
  <si>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</si>
  <si>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</si>
  <si>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</si>
  <si>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</si>
  <si>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</si>
  <si>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</si>
  <si>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</si>
  <si>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</si>
  <si>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</si>
  <si>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</si>
  <si>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</si>
  <si>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</si>
  <si>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</si>
  <si>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</si>
  <si>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</si>
  <si>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</si>
  <si>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</si>
  <si>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</si>
  <si>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</si>
  <si>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</si>
  <si>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</si>
  <si>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</si>
  <si>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</si>
  <si>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</si>
  <si>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</si>
  <si>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</si>
  <si>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</si>
  <si>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</si>
  <si>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</si>
  <si>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</si>
  <si>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</si>
  <si>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</si>
  <si>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</si>
  <si>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</si>
  <si>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</si>
  <si>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</si>
  <si>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</si>
  <si>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</si>
  <si>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</si>
  <si>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</si>
  <si>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</si>
  <si>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</si>
  <si>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</si>
  <si>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</si>
  <si>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</si>
  <si>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</si>
  <si>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</si>
  <si>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</si>
  <si>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</si>
  <si>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</si>
  <si>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</si>
  <si>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</si>
  <si>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</si>
  <si>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</si>
  <si>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</si>
  <si>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</si>
  <si>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</si>
  <si>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</si>
  <si>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</si>
  <si>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</si>
  <si>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</si>
  <si>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</si>
  <si>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</si>
  <si>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</si>
  <si>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</si>
  <si>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</si>
  <si>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</si>
  <si>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</si>
  <si>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</si>
  <si>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</si>
  <si>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</si>
  <si>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</si>
  <si>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</si>
  <si>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</si>
  <si>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</si>
  <si>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</si>
  <si>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</si>
  <si>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</si>
  <si>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</si>
  <si>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</si>
  <si>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</si>
  <si>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</si>
  <si>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</si>
  <si>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</si>
  <si>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</si>
  <si>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</si>
  <si>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</si>
  <si>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</si>
  <si>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</si>
  <si>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</si>
  <si>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</si>
  <si>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</si>
  <si>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</si>
  <si>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</si>
  <si>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</si>
  <si>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</si>
  <si>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</si>
  <si>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</si>
  <si>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</si>
  <si>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</si>
  <si>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</si>
  <si>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</si>
  <si>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</si>
  <si>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</si>
  <si>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</si>
  <si>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</si>
  <si>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</si>
  <si>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</si>
  <si>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</si>
  <si>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</si>
  <si>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</si>
  <si>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</si>
  <si>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</si>
  <si>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</si>
  <si>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</si>
  <si>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</si>
  <si>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</si>
  <si>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</si>
  <si>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</si>
  <si>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</si>
  <si>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</si>
  <si>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</si>
  <si>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</si>
  <si>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</si>
  <si>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</si>
  <si>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</si>
  <si>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</si>
  <si>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</si>
  <si>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</si>
  <si>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</si>
  <si>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</si>
  <si>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</si>
  <si>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</si>
  <si>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</si>
  <si>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</si>
  <si>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</si>
  <si>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</si>
  <si>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</si>
  <si>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</si>
  <si>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</si>
  <si>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</si>
  <si>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</si>
  <si>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</si>
  <si>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</si>
  <si>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</si>
  <si>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</si>
  <si>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</si>
  <si>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</si>
  <si>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</si>
  <si>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</si>
  <si>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</si>
  <si>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</si>
  <si>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</si>
  <si>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</si>
  <si>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</si>
  <si>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</si>
  <si>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</si>
  <si>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</si>
  <si>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</si>
  <si>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</si>
  <si>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</si>
  <si>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</si>
  <si>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</si>
  <si>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</si>
  <si>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</si>
  <si>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</si>
  <si>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</si>
  <si>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</si>
  <si>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</si>
  <si>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</si>
  <si>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</si>
  <si>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</si>
  <si>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</si>
  <si>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</si>
  <si>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</si>
  <si>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</si>
  <si>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</si>
  <si>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</si>
  <si>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</si>
  <si>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</si>
  <si>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</si>
  <si>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</si>
  <si>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</si>
  <si>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</si>
  <si>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</si>
  <si>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</si>
  <si>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</si>
  <si>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</si>
  <si>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</si>
  <si>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</si>
  <si>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</si>
  <si>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</si>
  <si>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</si>
  <si>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</si>
  <si>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</si>
  <si>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</si>
  <si>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</si>
  <si>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</si>
  <si>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</si>
  <si>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</si>
  <si>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</si>
  <si>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</si>
  <si>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</si>
  <si>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</si>
  <si>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</si>
  <si>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</si>
  <si>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</si>
  <si>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</si>
  <si>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</si>
  <si>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</si>
  <si>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</si>
  <si>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</si>
  <si>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</si>
  <si>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</si>
  <si>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</si>
  <si>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</si>
  <si>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</si>
  <si>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</si>
  <si>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</si>
  <si>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</si>
  <si>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</si>
  <si>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</si>
  <si>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</si>
  <si>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</si>
  <si>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</si>
  <si>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</si>
  <si>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</si>
  <si>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</si>
  <si>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</si>
  <si>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</si>
  <si>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</si>
  <si>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</si>
  <si>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</si>
  <si>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</si>
  <si>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</si>
  <si>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</si>
  <si>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</si>
  <si>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</si>
  <si>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</si>
  <si>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</si>
  <si>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</si>
  <si>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</si>
  <si>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</si>
  <si>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</si>
  <si>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</si>
  <si>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</si>
  <si>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</si>
  <si>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</si>
  <si>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</si>
  <si>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</si>
  <si>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</si>
  <si>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</si>
  <si>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</si>
  <si>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</si>
  <si>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</si>
  <si>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</si>
  <si>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</si>
  <si>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</si>
  <si>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</si>
  <si>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</si>
  <si>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</si>
  <si>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</si>
  <si>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</si>
  <si>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</si>
  <si>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</si>
  <si>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</si>
  <si>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</si>
  <si>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</si>
  <si>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</si>
  <si>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</si>
  <si>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</si>
  <si>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</si>
  <si>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</si>
  <si>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</si>
  <si>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</si>
  <si>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</si>
  <si>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</si>
  <si>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</si>
  <si>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</si>
  <si>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</si>
  <si>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</si>
  <si>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</si>
  <si>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</si>
  <si>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</si>
  <si>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</si>
  <si>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</si>
  <si>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</si>
  <si>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</si>
  <si>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</si>
  <si>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</si>
  <si>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</si>
  <si>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</si>
  <si>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</si>
  <si>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</si>
  <si>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</si>
  <si>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</si>
  <si>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</si>
  <si>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</si>
  <si>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</si>
  <si>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</si>
  <si>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</si>
  <si>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</si>
  <si>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</si>
  <si>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</si>
  <si>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</si>
  <si>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</si>
  <si>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</si>
  <si>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</si>
  <si>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</si>
  <si>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</si>
  <si>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</si>
  <si>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</si>
  <si>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</si>
  <si>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</si>
  <si>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</si>
  <si>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</si>
  <si>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</si>
  <si>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</si>
  <si>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</si>
  <si>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</si>
  <si>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</si>
  <si>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</si>
  <si>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</si>
  <si>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</si>
  <si>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</si>
  <si>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</si>
  <si>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</si>
  <si>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</si>
  <si>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</si>
  <si>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</si>
  <si>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</si>
  <si>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</si>
  <si>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</si>
  <si>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</si>
  <si>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</si>
  <si>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</si>
  <si>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</si>
  <si>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</si>
  <si>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</si>
  <si>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</si>
  <si>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</si>
  <si>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</si>
  <si>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</si>
  <si>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</si>
  <si>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</si>
  <si>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</si>
  <si>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</si>
  <si>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</si>
  <si>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</si>
  <si>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</si>
  <si>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</si>
  <si>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</si>
  <si>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</si>
  <si>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</si>
  <si>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</si>
  <si>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</si>
  <si>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</si>
  <si>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</si>
  <si>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</si>
  <si>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</si>
  <si>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</si>
  <si>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</si>
  <si>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</si>
  <si>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</si>
  <si>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</si>
  <si>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</si>
  <si>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</si>
  <si>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</si>
  <si>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</si>
  <si>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</si>
  <si>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</si>
  <si>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</si>
  <si>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</si>
  <si>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</si>
  <si>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</si>
  <si>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</si>
  <si>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</si>
  <si>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</si>
  <si>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</si>
  <si>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</si>
  <si>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</si>
  <si>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</si>
  <si>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</si>
  <si>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</si>
  <si>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</si>
  <si>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</si>
  <si>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</si>
  <si>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</si>
  <si>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</si>
  <si>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</si>
  <si>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</si>
  <si>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</si>
  <si>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</si>
  <si>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</si>
  <si>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</si>
  <si>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</si>
  <si>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</si>
  <si>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</si>
  <si>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</si>
  <si>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</si>
  <si>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</si>
  <si>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</si>
  <si>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</si>
  <si>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</si>
  <si>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</si>
  <si>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</si>
  <si>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</si>
  <si>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</si>
  <si>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</si>
  <si>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</si>
  <si>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</si>
  <si>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</si>
  <si>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</si>
  <si>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</si>
  <si>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</si>
  <si>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</si>
  <si>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</si>
  <si>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</si>
  <si>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</si>
  <si>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</si>
  <si>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</si>
  <si>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</si>
  <si>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</si>
  <si>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</si>
  <si>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</si>
  <si>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</si>
  <si>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</si>
  <si>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</si>
  <si>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</si>
  <si>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</si>
  <si>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</si>
  <si>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</si>
  <si>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</si>
  <si>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</si>
  <si>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</si>
  <si>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</si>
  <si>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</si>
  <si>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</si>
  <si>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</si>
  <si>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</si>
  <si>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</si>
  <si>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</si>
  <si>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</si>
  <si>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</si>
  <si>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</si>
  <si>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</si>
  <si>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</si>
  <si>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</si>
  <si>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</si>
  <si>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</si>
  <si>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</si>
  <si>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</si>
  <si>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</si>
  <si>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</si>
  <si>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</si>
  <si>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</si>
  <si>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</si>
  <si>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</si>
  <si>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</si>
  <si>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</si>
  <si>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</si>
  <si>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</si>
  <si>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</si>
  <si>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</si>
  <si>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</si>
  <si>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</si>
  <si>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</si>
  <si>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</si>
  <si>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</si>
  <si>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</si>
  <si>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</si>
  <si>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</si>
  <si>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</si>
  <si>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</si>
  <si>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</si>
  <si>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</si>
  <si>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</si>
  <si>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</si>
  <si>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</si>
  <si>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</si>
  <si>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</si>
  <si>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</si>
  <si>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</si>
  <si>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</si>
  <si>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</si>
  <si>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</si>
  <si>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</si>
  <si>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</si>
  <si>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</si>
  <si>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</si>
  <si>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</si>
  <si>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</si>
  <si>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</si>
  <si>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</si>
  <si>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</si>
  <si>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</si>
  <si>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</si>
  <si>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</si>
  <si>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</si>
  <si>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</si>
  <si>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</si>
  <si>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</si>
  <si>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</si>
  <si>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</si>
  <si>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</si>
  <si>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</si>
  <si>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</si>
  <si>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</si>
  <si>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</si>
  <si>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</si>
  <si>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</si>
  <si>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</si>
  <si>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</si>
  <si>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</si>
  <si>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</si>
  <si>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</si>
  <si>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</si>
  <si>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</si>
  <si>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</si>
  <si>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</si>
  <si>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</si>
  <si>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</si>
  <si>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</si>
  <si>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</si>
  <si>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</si>
  <si>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</si>
  <si>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</si>
  <si>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</si>
  <si>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</si>
  <si>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</si>
  <si>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</si>
  <si>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</si>
  <si>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</si>
  <si>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</si>
  <si>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</si>
  <si>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</si>
  <si>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</si>
  <si>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</si>
  <si>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</si>
  <si>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</si>
  <si>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</si>
  <si>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</si>
  <si>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</si>
  <si>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</si>
  <si>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</si>
  <si>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</si>
  <si>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</si>
  <si>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</si>
  <si>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</si>
  <si>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</si>
  <si>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</si>
  <si>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</si>
  <si>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</si>
  <si>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</si>
  <si>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</si>
  <si>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</si>
  <si>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</si>
  <si>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</si>
  <si>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</si>
  <si>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</si>
  <si>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</si>
  <si>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</si>
  <si>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</si>
  <si>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</si>
  <si>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</si>
  <si>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</si>
  <si>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</si>
  <si>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</si>
  <si>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</si>
  <si>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</si>
  <si>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</si>
  <si>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</si>
  <si>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</si>
  <si>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</si>
  <si>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</si>
  <si>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</si>
  <si>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</si>
  <si>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</si>
  <si>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</si>
  <si>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</si>
  <si>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</si>
  <si>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</si>
  <si>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</si>
  <si>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</si>
  <si>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</si>
  <si>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</si>
  <si>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</si>
  <si>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</si>
  <si>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</si>
  <si>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</si>
  <si>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</si>
  <si>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</si>
  <si>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</si>
  <si>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</si>
  <si>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</si>
  <si>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</si>
  <si>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</si>
  <si>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</si>
  <si>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</si>
  <si>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</si>
  <si>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</si>
  <si>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</si>
  <si>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</si>
  <si>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</si>
  <si>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</si>
  <si>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</si>
  <si>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</si>
  <si>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</si>
  <si>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</si>
  <si>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</si>
  <si>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</si>
  <si>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</si>
  <si>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</si>
  <si>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</si>
  <si>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</si>
  <si>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</si>
  <si>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</si>
  <si>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</si>
  <si>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</si>
  <si>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</si>
  <si>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</si>
  <si>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</si>
  <si>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</si>
  <si>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</si>
  <si>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</si>
  <si>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</si>
  <si>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</si>
  <si>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</si>
  <si>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</si>
  <si>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</si>
  <si>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</si>
  <si>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</si>
  <si>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</si>
  <si>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</si>
  <si>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</si>
  <si>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</si>
  <si>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</si>
  <si>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</si>
  <si>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</si>
  <si>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</si>
  <si>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</si>
  <si>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</si>
  <si>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</si>
  <si>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</si>
  <si>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</si>
  <si>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</si>
  <si>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</si>
  <si>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</si>
  <si>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</si>
  <si>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</si>
  <si>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</si>
  <si>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</si>
  <si>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</si>
  <si>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</si>
  <si>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</si>
  <si>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</si>
  <si>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</si>
  <si>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</si>
  <si>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</si>
  <si>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</si>
  <si>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</si>
  <si>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</si>
  <si>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</si>
  <si>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</si>
  <si>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</si>
  <si>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</si>
  <si>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</si>
  <si>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</si>
  <si>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</si>
  <si>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</si>
  <si>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</si>
  <si>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</si>
  <si>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</si>
  <si>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</si>
  <si>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</si>
  <si>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</si>
  <si>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</si>
  <si>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</si>
  <si>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</si>
  <si>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</si>
  <si>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</si>
  <si>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</si>
  <si>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</si>
  <si>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</si>
  <si>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</si>
  <si>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</si>
  <si>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</si>
  <si>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</si>
  <si>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</si>
  <si>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</si>
  <si>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</si>
  <si>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</si>
  <si>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</si>
  <si>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</si>
  <si>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</si>
  <si>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</si>
  <si>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</si>
  <si>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</si>
  <si>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</si>
  <si>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</si>
  <si>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</si>
  <si>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</si>
  <si>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</si>
  <si>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</si>
  <si>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</si>
  <si>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</si>
  <si>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</si>
  <si>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</si>
  <si>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</si>
  <si>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</si>
  <si>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</si>
  <si>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</si>
  <si>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</si>
  <si>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</si>
  <si>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</si>
  <si>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</si>
  <si>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</si>
  <si>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</si>
  <si>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</si>
  <si>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</si>
  <si>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</si>
  <si>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</si>
  <si>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</si>
  <si>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</si>
  <si>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</si>
  <si>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</si>
  <si>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</si>
  <si>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</si>
  <si>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</si>
  <si>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</si>
  <si>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</si>
  <si>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</si>
  <si>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</si>
  <si>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</si>
  <si>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</si>
  <si>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</si>
  <si>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</si>
  <si>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</si>
  <si>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</si>
  <si>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</si>
  <si>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</si>
  <si>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</si>
  <si>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</si>
  <si>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</si>
  <si>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</si>
  <si>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</si>
  <si>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</si>
  <si>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</si>
  <si>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</si>
  <si>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</si>
  <si>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</si>
  <si>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</si>
  <si>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</si>
  <si>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</si>
  <si>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</si>
  <si>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</si>
  <si>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</si>
  <si>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</si>
  <si>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</si>
  <si>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</si>
  <si>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</si>
  <si>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</si>
  <si>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</si>
  <si>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</si>
  <si>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</si>
  <si>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</si>
  <si>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</si>
  <si>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</si>
  <si>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</si>
  <si>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</si>
  <si>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</si>
  <si>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</si>
  <si>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</si>
  <si>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</si>
  <si>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</si>
  <si>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</si>
  <si>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</si>
  <si>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</si>
  <si>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</si>
  <si>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</si>
  <si>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</si>
  <si>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</si>
  <si>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</si>
  <si>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</si>
  <si>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</si>
  <si>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</si>
  <si>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</si>
  <si>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</si>
  <si>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</si>
  <si>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</si>
  <si>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</si>
  <si>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</si>
  <si>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</si>
  <si>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</si>
  <si>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</si>
  <si>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</si>
  <si>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</si>
  <si>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</si>
  <si>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</si>
  <si>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</si>
  <si>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</si>
  <si>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</si>
  <si>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</si>
  <si>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</si>
  <si>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</si>
  <si>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</si>
  <si>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</si>
  <si>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</si>
  <si>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</si>
  <si>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</si>
  <si>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</si>
  <si>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</si>
  <si>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</si>
  <si>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</si>
  <si>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</si>
  <si>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</si>
  <si>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</si>
  <si>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</si>
  <si>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</si>
  <si>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</si>
  <si>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</si>
  <si>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</si>
  <si>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</si>
  <si>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</si>
  <si>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</si>
  <si>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</si>
  <si>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</si>
  <si>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</si>
  <si>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</si>
  <si>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</si>
  <si>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</si>
  <si>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</si>
  <si>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</si>
  <si>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</si>
  <si>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</si>
  <si>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</si>
  <si>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</si>
  <si>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</si>
  <si>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</si>
  <si>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</si>
  <si>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</si>
  <si>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</si>
  <si>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</si>
  <si>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</si>
  <si>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</si>
  <si>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</si>
  <si>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</si>
  <si>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</si>
  <si>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</si>
  <si>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</si>
  <si>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</si>
  <si>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</si>
  <si>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</si>
  <si>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</si>
  <si>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</si>
  <si>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</si>
  <si>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</si>
  <si>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</si>
  <si>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</si>
  <si>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</si>
  <si>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</si>
  <si>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</si>
  <si>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</si>
  <si>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</si>
  <si>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</si>
  <si>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</si>
  <si>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</si>
  <si>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</si>
  <si>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</si>
  <si>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</si>
  <si>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</si>
  <si>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</si>
  <si>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</si>
  <si>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</si>
  <si>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</si>
  <si>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</si>
  <si>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</si>
  <si>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</si>
  <si>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</si>
  <si>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</si>
  <si>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</si>
  <si>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</si>
  <si>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</si>
  <si>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</si>
  <si>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</si>
  <si>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</si>
  <si>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</si>
  <si>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</si>
  <si>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</si>
  <si>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</si>
  <si>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</si>
  <si>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</si>
  <si>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</si>
  <si>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</si>
  <si>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</si>
  <si>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</si>
  <si>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</si>
  <si>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</si>
  <si>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</si>
  <si>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</si>
  <si>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</si>
  <si>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</si>
  <si>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</si>
  <si>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</si>
  <si>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</si>
  <si>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</si>
  <si>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</si>
  <si>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</si>
  <si>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</si>
  <si>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</si>
  <si>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</si>
  <si>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</si>
  <si>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</si>
  <si>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</si>
  <si>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</si>
  <si>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</si>
  <si>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</si>
  <si>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</si>
  <si>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</si>
  <si>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</si>
  <si>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</si>
  <si>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</si>
  <si>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</si>
  <si>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</si>
  <si>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</si>
  <si>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</si>
  <si>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</si>
  <si>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</si>
  <si>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</si>
  <si>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</si>
  <si>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</si>
  <si>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</si>
  <si>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</si>
  <si>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</si>
  <si>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</si>
  <si>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</si>
  <si>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</si>
  <si>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</si>
  <si>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</si>
  <si>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</si>
  <si>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</si>
  <si>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</si>
  <si>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</si>
  <si>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</si>
  <si>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</si>
  <si>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</si>
  <si>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</si>
  <si>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</si>
  <si>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</si>
  <si>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</si>
  <si>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</si>
  <si>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</si>
  <si>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</si>
  <si>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</si>
  <si>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</si>
  <si>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</si>
  <si>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</si>
  <si>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</si>
  <si>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</si>
  <si>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</si>
  <si>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</si>
  <si>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</si>
  <si>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</si>
  <si>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</si>
  <si>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</si>
  <si>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</si>
  <si>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</si>
  <si>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</si>
  <si>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</si>
  <si>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</si>
  <si>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</si>
  <si>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</si>
  <si>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</si>
  <si>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</si>
  <si>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</si>
  <si>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</si>
  <si>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</si>
  <si>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</si>
  <si>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</si>
  <si>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</si>
  <si>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</si>
  <si>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</si>
  <si>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</si>
  <si>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</si>
  <si>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</si>
  <si>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</si>
  <si>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</si>
  <si>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</si>
  <si>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</si>
  <si>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</si>
  <si>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</si>
  <si>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</si>
  <si>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</si>
  <si>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</si>
  <si>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</si>
  <si>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</si>
  <si>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</si>
  <si>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</si>
  <si>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</si>
  <si>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</si>
  <si>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</si>
  <si>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</si>
  <si>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</si>
  <si>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</si>
  <si>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</si>
  <si>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</si>
  <si>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</si>
  <si>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</si>
  <si>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</si>
  <si>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</si>
  <si>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</si>
  <si>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</si>
  <si>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</si>
  <si>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</si>
  <si>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</si>
  <si>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</si>
  <si>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</si>
  <si>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</si>
  <si>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</si>
  <si>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</si>
  <si>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</si>
  <si>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</si>
  <si>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</si>
  <si>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</si>
  <si>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</si>
  <si>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</si>
  <si>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</si>
  <si>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</si>
  <si>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</si>
  <si>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</si>
  <si>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</si>
  <si>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</si>
  <si>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</si>
  <si>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</si>
  <si>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</si>
  <si>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</si>
  <si>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</si>
  <si>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</si>
  <si>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</si>
  <si>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</si>
  <si>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</si>
  <si>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</si>
  <si>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</si>
  <si>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</si>
  <si>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</si>
  <si>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</si>
  <si>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</si>
  <si>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</si>
  <si>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</si>
  <si>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</si>
  <si>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</si>
  <si>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</si>
  <si>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</si>
  <si>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</si>
  <si>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</si>
  <si>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</si>
  <si>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</si>
  <si>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</si>
  <si>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</si>
  <si>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</si>
  <si>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</si>
  <si>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</si>
  <si>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</si>
  <si>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</si>
  <si>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</si>
  <si>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</si>
  <si>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</si>
  <si>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</si>
  <si>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</si>
  <si>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</si>
  <si>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</si>
  <si>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</si>
  <si>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</si>
  <si>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</si>
  <si>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</si>
  <si>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</si>
  <si>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</si>
  <si>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</si>
  <si>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</si>
  <si>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</si>
  <si>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</si>
  <si>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</si>
  <si>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</si>
  <si>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</si>
  <si>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</si>
  <si>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</si>
  <si>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</si>
  <si>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</si>
  <si>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</si>
  <si>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</si>
  <si>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</si>
  <si>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</si>
  <si>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</si>
  <si>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</si>
  <si>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</si>
  <si>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</si>
  <si>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</si>
  <si>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</si>
  <si>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</si>
  <si>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</si>
  <si>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</si>
  <si>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</si>
  <si>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</si>
  <si>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</si>
  <si>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</si>
  <si>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</si>
  <si>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</si>
  <si>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</si>
  <si>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</si>
  <si>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</si>
  <si>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</si>
  <si>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</si>
  <si>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</si>
  <si>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</si>
  <si>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</si>
  <si>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</si>
  <si>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</si>
  <si>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</si>
  <si>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</si>
  <si>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</si>
  <si>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</si>
  <si>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</si>
  <si>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</si>
  <si>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</si>
  <si>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</si>
  <si>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</si>
  <si>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</si>
  <si>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</si>
  <si>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</si>
  <si>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</si>
  <si>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</si>
  <si>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</si>
  <si>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</si>
  <si>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</si>
  <si>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</si>
  <si>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</si>
  <si>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</si>
  <si>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</si>
  <si>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</si>
  <si>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</si>
  <si>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</si>
  <si>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</si>
  <si>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</si>
  <si>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</si>
  <si>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</si>
  <si>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</si>
  <si>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</si>
  <si>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</si>
  <si>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</si>
  <si>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</si>
  <si>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</si>
  <si>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</si>
  <si>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</si>
  <si>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</si>
  <si>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</si>
  <si>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</si>
  <si>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</si>
  <si>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</si>
  <si>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</si>
  <si>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</si>
  <si>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</si>
  <si>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</si>
  <si>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</si>
  <si>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</si>
  <si>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</si>
  <si>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</si>
  <si>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</si>
  <si>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</si>
  <si>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</si>
  <si>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</si>
  <si>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</si>
  <si>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</si>
  <si>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</si>
  <si>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</si>
  <si>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</si>
  <si>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</si>
  <si>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</si>
  <si>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</si>
  <si>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</si>
  <si>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</si>
  <si>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</si>
  <si>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</si>
  <si>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</si>
  <si>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</si>
  <si>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</si>
  <si>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</si>
  <si>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</si>
  <si>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</si>
  <si>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</si>
  <si>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</si>
  <si>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</si>
  <si>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</si>
  <si>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</si>
  <si>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</si>
  <si>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</si>
  <si>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</si>
  <si>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</si>
  <si>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</si>
  <si>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</si>
  <si>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</si>
  <si>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</si>
  <si>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</si>
  <si>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</si>
  <si>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</si>
  <si>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</si>
  <si>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</si>
  <si>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</si>
  <si>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</si>
  <si>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</si>
  <si>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</si>
  <si>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</si>
  <si>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</si>
  <si>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</si>
  <si>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</si>
  <si>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</si>
  <si>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</si>
  <si>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</si>
  <si>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</si>
  <si>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</si>
  <si>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</si>
  <si>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</si>
  <si>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</si>
  <si>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</si>
  <si>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</si>
  <si>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</si>
  <si>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</si>
  <si>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</si>
  <si>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</si>
  <si>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</si>
  <si>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</si>
  <si>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</si>
  <si>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</si>
  <si>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</si>
  <si>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</si>
  <si>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</si>
  <si>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</si>
  <si>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</si>
  <si>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</si>
  <si>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</si>
  <si>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</si>
  <si>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</si>
  <si>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</si>
  <si>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</si>
  <si>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</si>
  <si>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</si>
  <si>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</si>
  <si>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</si>
  <si>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</si>
  <si>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</si>
  <si>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</si>
  <si>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</si>
  <si>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</si>
  <si>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</si>
  <si>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</si>
  <si>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</si>
  <si>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</si>
  <si>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</si>
  <si>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</si>
  <si>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</si>
  <si>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</si>
  <si>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</si>
  <si>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</si>
  <si>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</si>
  <si>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</si>
  <si>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</si>
  <si>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</si>
  <si>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</si>
  <si>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</si>
  <si>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</si>
  <si>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</si>
  <si>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</si>
  <si>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</si>
  <si>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</si>
  <si>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</si>
  <si>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</si>
  <si>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</si>
  <si>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</si>
  <si>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</si>
  <si>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</si>
  <si>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</si>
  <si>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</si>
  <si>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</si>
  <si>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</si>
  <si>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</si>
  <si>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</si>
  <si>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</si>
  <si>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</si>
  <si>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</si>
  <si>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</si>
  <si>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</si>
  <si>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</si>
  <si>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</si>
  <si>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</si>
  <si>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</si>
  <si>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</si>
  <si>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</si>
  <si>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</si>
  <si>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</si>
  <si>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</si>
  <si>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</si>
  <si>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</si>
  <si>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</si>
  <si>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</si>
  <si>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</si>
  <si>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</si>
  <si>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</si>
  <si>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</si>
  <si>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</si>
  <si>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</si>
  <si>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</si>
  <si>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</si>
  <si>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</si>
  <si>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</si>
  <si>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</si>
  <si>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</si>
  <si>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</si>
  <si>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</si>
  <si>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</si>
  <si>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</si>
  <si>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</si>
  <si>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</si>
  <si>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</si>
  <si>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</si>
  <si>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</si>
  <si>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</si>
  <si>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</si>
  <si>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</si>
  <si>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</si>
  <si>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</si>
  <si>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</si>
  <si>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</si>
  <si>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</si>
  <si>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</si>
  <si>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</si>
  <si>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</si>
  <si>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</si>
  <si>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</si>
  <si>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</si>
  <si>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</si>
  <si>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</si>
  <si>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</si>
  <si>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</si>
  <si>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</si>
  <si>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</si>
  <si>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</si>
  <si>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</si>
  <si>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</si>
  <si>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</si>
  <si>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</si>
  <si>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</si>
  <si>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</si>
  <si>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</si>
  <si>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</si>
  <si>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</si>
  <si>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</si>
  <si>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</si>
  <si>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</si>
  <si>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</si>
  <si>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</si>
  <si>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</si>
  <si>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</si>
  <si>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</si>
  <si>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</si>
  <si>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</si>
  <si>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</si>
  <si>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</si>
  <si>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</si>
  <si>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</si>
  <si>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</si>
  <si>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</si>
  <si>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</si>
  <si>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</si>
  <si>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</si>
  <si>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</si>
  <si>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</si>
  <si>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</si>
  <si>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</si>
  <si>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</si>
  <si>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</si>
  <si>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</si>
  <si>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</si>
  <si>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</si>
  <si>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</si>
  <si>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</si>
  <si>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</si>
  <si>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</si>
  <si>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</si>
  <si>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</si>
  <si>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</si>
  <si>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</si>
  <si>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</si>
  <si>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</si>
  <si>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</si>
  <si>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</si>
  <si>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</si>
  <si>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</si>
  <si>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</si>
  <si>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</si>
  <si>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</si>
  <si>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</si>
  <si>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</si>
  <si>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</si>
  <si>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</si>
  <si>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</si>
  <si>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</si>
  <si>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</si>
  <si>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</si>
  <si>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</si>
  <si>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</si>
  <si>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</si>
  <si>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</si>
  <si>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</si>
  <si>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</si>
  <si>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</si>
  <si>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</si>
  <si>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</si>
  <si>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</si>
  <si>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</si>
  <si>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</si>
  <si>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</si>
  <si>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</si>
  <si>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</si>
  <si>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</si>
  <si>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</si>
  <si>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</si>
  <si>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</si>
  <si>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</si>
  <si>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</si>
  <si>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</si>
  <si>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</si>
  <si>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</si>
  <si>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</si>
  <si>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</si>
  <si>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</si>
  <si>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</si>
  <si>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</si>
  <si>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</si>
  <si>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</si>
  <si>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</si>
  <si>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</si>
  <si>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</si>
  <si>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</si>
  <si>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</si>
  <si>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</si>
  <si>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</si>
  <si>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</si>
  <si>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</si>
  <si>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</si>
  <si>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</si>
  <si>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</si>
  <si>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</si>
  <si>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</si>
  <si>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</si>
  <si>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</si>
  <si>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</si>
  <si>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</si>
  <si>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</si>
  <si>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</si>
  <si>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</si>
  <si>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</si>
  <si>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</si>
  <si>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</si>
  <si>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</si>
  <si>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</si>
  <si>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</si>
  <si>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</si>
  <si>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</si>
  <si>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</si>
  <si>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</si>
  <si>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</si>
  <si>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</si>
  <si>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</si>
  <si>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</si>
  <si>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</si>
  <si>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</si>
  <si>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</si>
  <si>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</si>
  <si>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</si>
  <si>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</si>
  <si>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</si>
  <si>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</si>
  <si>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</si>
  <si>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</si>
  <si>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</si>
  <si>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</si>
  <si>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</si>
  <si>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</si>
  <si>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</si>
  <si>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</si>
  <si>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</si>
  <si>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</si>
  <si>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</si>
  <si>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</si>
  <si>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</si>
  <si>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</si>
  <si>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</si>
  <si>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</si>
  <si>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</si>
  <si>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</si>
  <si>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</si>
  <si>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</si>
  <si>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</si>
  <si>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</si>
  <si>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</si>
  <si>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</si>
  <si>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</si>
  <si>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</si>
  <si>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</si>
  <si>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</si>
  <si>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</si>
  <si>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</si>
  <si>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</si>
  <si>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</si>
  <si>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</si>
  <si>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</si>
  <si>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</si>
  <si>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</si>
  <si>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</si>
  <si>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</si>
  <si>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</si>
  <si>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</si>
  <si>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</si>
  <si>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</si>
  <si>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</si>
  <si>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</si>
  <si>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</si>
  <si>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</si>
  <si>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</si>
  <si>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</si>
  <si>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</si>
  <si>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</si>
  <si>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</si>
  <si>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</si>
  <si>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</si>
  <si>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</si>
  <si>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</si>
  <si>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</si>
  <si>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</si>
  <si>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</si>
  <si>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</si>
  <si>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</si>
  <si>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</si>
  <si>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</si>
  <si>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</si>
  <si>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</si>
  <si>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</si>
  <si>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</si>
  <si>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</si>
  <si>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</si>
  <si>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</si>
  <si>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</si>
  <si>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</si>
  <si>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</si>
  <si>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</si>
  <si>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</si>
  <si>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</si>
  <si>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</si>
  <si>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</si>
  <si>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</si>
  <si>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</si>
  <si>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</si>
  <si>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</si>
  <si>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</si>
  <si>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</si>
  <si>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</si>
  <si>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</si>
  <si>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</si>
  <si>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</si>
  <si>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</si>
  <si>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</si>
  <si>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</si>
  <si>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</si>
  <si>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</si>
  <si>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</si>
  <si>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</si>
  <si>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</si>
  <si>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</si>
  <si>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</si>
  <si>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</si>
  <si>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</si>
  <si>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</si>
  <si>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</si>
  <si>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</si>
  <si>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</si>
  <si>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</si>
  <si>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</si>
  <si>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</si>
  <si>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</si>
  <si>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</si>
  <si>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</si>
  <si>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</si>
  <si>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</si>
  <si>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</si>
  <si>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</si>
  <si>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</si>
  <si>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</si>
  <si>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</si>
  <si>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</si>
  <si>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</si>
  <si>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</si>
  <si>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</si>
  <si>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</si>
  <si>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</si>
  <si>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</si>
  <si>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</si>
  <si>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</si>
  <si>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</si>
  <si>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</si>
  <si>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</si>
  <si>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</si>
  <si>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</si>
  <si>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</si>
  <si>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</si>
  <si>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</si>
  <si>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</si>
  <si>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</si>
  <si>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</si>
  <si>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</si>
  <si>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</si>
  <si>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</si>
  <si>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</si>
  <si>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</si>
  <si>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</si>
  <si>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</si>
  <si>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</si>
  <si>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</si>
  <si>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</si>
  <si>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</si>
  <si>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</si>
  <si>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</si>
  <si>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</si>
  <si>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</si>
  <si>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</si>
  <si>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</si>
  <si>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</si>
  <si>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</si>
  <si>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</si>
  <si>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</si>
  <si>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</si>
  <si>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</si>
  <si>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</si>
  <si>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</si>
  <si>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</si>
  <si>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</si>
  <si>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</si>
  <si>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</si>
  <si>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</si>
  <si>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</si>
  <si>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</si>
  <si>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</si>
  <si>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</si>
  <si>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</si>
  <si>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</si>
  <si>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</si>
  <si>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</si>
  <si>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</si>
  <si>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</si>
  <si>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</si>
  <si>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</si>
  <si>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</si>
  <si>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</si>
  <si>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</si>
  <si>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</si>
  <si>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</si>
  <si>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</si>
  <si>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</si>
  <si>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</si>
  <si>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</si>
  <si>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</si>
  <si>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</si>
  <si>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</si>
  <si>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</si>
  <si>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</si>
  <si>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</si>
  <si>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</si>
  <si>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</si>
  <si>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</si>
  <si>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</si>
  <si>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</si>
  <si>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</si>
  <si>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</si>
  <si>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</si>
  <si>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</si>
  <si>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</si>
  <si>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</si>
  <si>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</si>
  <si>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</si>
  <si>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</si>
  <si>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</si>
  <si>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</si>
  <si>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</si>
  <si>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</si>
  <si>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</si>
  <si>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</si>
  <si>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</si>
  <si>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</si>
  <si>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</si>
  <si>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</si>
  <si>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</si>
  <si>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</si>
  <si>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</si>
  <si>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</si>
  <si>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</si>
  <si>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</si>
  <si>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</si>
  <si>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</si>
  <si>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</si>
  <si>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</si>
  <si>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</si>
  <si>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</si>
  <si>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</si>
  <si>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</si>
  <si>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</si>
  <si>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</si>
  <si>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</si>
  <si>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</si>
  <si>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</si>
  <si>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</si>
  <si>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</si>
  <si>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</si>
  <si>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</si>
  <si>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</si>
  <si>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</si>
  <si>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</si>
  <si>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</si>
  <si>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</si>
  <si>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</si>
  <si>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</si>
  <si>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</si>
  <si>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</si>
  <si>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</si>
  <si>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</si>
  <si>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</si>
  <si>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</si>
  <si>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</si>
  <si>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</si>
  <si>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</si>
  <si>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</si>
  <si>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</si>
  <si>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</si>
  <si>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</si>
  <si>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</si>
  <si>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</si>
  <si>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</si>
  <si>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</si>
  <si>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</si>
  <si>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</si>
  <si>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</si>
  <si>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</si>
  <si>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</si>
  <si>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</si>
  <si>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</si>
  <si>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</si>
  <si>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</si>
  <si>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</si>
  <si>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</si>
  <si>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</si>
  <si>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</si>
  <si>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</si>
  <si>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</si>
  <si>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</si>
  <si>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</si>
  <si>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</si>
  <si>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</si>
  <si>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</si>
  <si>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</si>
  <si>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</si>
  <si>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</si>
  <si>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</si>
  <si>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</si>
  <si>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</si>
  <si>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</si>
  <si>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</si>
  <si>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</si>
  <si>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</si>
  <si>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</si>
  <si>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</si>
  <si>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</si>
  <si>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</si>
  <si>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</si>
  <si>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</si>
  <si>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</si>
  <si>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</si>
  <si>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</si>
  <si>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</si>
  <si>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</si>
  <si>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</si>
  <si>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</si>
  <si>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</si>
  <si>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</si>
  <si>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</si>
  <si>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</si>
  <si>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</si>
  <si>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</si>
  <si>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</si>
  <si>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</si>
  <si>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</si>
  <si>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</si>
  <si>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</si>
  <si>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</si>
  <si>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</si>
  <si>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</si>
  <si>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</si>
  <si>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</si>
  <si>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</si>
  <si>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</si>
  <si>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</si>
  <si>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</si>
  <si>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</si>
  <si>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</si>
  <si>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</si>
  <si>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</si>
  <si>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</si>
  <si>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</si>
  <si>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</si>
  <si>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</si>
  <si>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</si>
  <si>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</si>
  <si>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</si>
  <si>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</si>
  <si>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</si>
  <si>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</si>
  <si>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</si>
  <si>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</si>
  <si>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</si>
  <si>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</si>
  <si>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</si>
  <si>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</si>
  <si>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</si>
  <si>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</si>
  <si>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</si>
  <si>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</si>
  <si>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</si>
  <si>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</si>
  <si>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</si>
  <si>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</si>
  <si>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</si>
  <si>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</si>
  <si>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</si>
  <si>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</si>
  <si>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</si>
  <si>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</si>
  <si>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</si>
  <si>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</si>
  <si>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</si>
  <si>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</si>
  <si>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</si>
  <si>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</si>
  <si>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</si>
  <si>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</si>
  <si>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</si>
  <si>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</si>
  <si>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</si>
  <si>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</si>
  <si>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</si>
  <si>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</si>
  <si>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</si>
  <si>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</si>
  <si>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</si>
  <si>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</si>
  <si>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</si>
  <si>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</si>
  <si>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</si>
  <si>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</si>
  <si>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</si>
  <si>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</si>
  <si>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</si>
  <si>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</si>
  <si>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</si>
  <si>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</si>
  <si>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</si>
  <si>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</si>
  <si>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</si>
  <si>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</si>
  <si>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</si>
  <si>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</si>
  <si>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</si>
  <si>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</si>
  <si>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</si>
  <si>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</si>
  <si>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</si>
  <si>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</si>
  <si>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</si>
  <si>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</si>
  <si>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</si>
  <si>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</si>
  <si>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</si>
  <si>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</si>
  <si>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</si>
  <si>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</si>
  <si>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</si>
  <si>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</si>
  <si>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</si>
  <si>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</si>
  <si>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</si>
  <si>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</si>
  <si>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</si>
  <si>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</si>
  <si>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</si>
  <si>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</si>
  <si>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</si>
  <si>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</si>
  <si>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</si>
  <si>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</si>
  <si>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</si>
  <si>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</si>
  <si>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</si>
  <si>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</si>
  <si>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</si>
  <si>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</si>
  <si>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</si>
  <si>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</si>
  <si>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</si>
  <si>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</si>
  <si>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</si>
  <si>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</si>
  <si>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</si>
  <si>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</si>
  <si>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</si>
  <si>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</si>
  <si>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</si>
  <si>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</si>
  <si>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</si>
  <si>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</si>
  <si>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</si>
  <si>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</si>
  <si>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</si>
  <si>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</si>
  <si>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</si>
  <si>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</si>
  <si>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</si>
  <si>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</si>
  <si>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</si>
  <si>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</si>
  <si>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</si>
  <si>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</si>
  <si>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</si>
  <si>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</si>
  <si>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</si>
  <si>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</si>
  <si>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</si>
  <si>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</si>
  <si>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</si>
  <si>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</si>
  <si>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</si>
  <si>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</si>
  <si>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</si>
  <si>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</si>
  <si>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</si>
  <si>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</si>
  <si>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</si>
  <si>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</si>
  <si>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</si>
  <si>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</si>
  <si>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</si>
  <si>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</si>
  <si>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</si>
  <si>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</si>
  <si>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</si>
  <si>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</si>
  <si>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</si>
  <si>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</si>
  <si>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</si>
  <si>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</si>
  <si>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</si>
  <si>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</si>
  <si>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</si>
  <si>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</si>
  <si>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</si>
  <si>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</si>
  <si>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</si>
  <si>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</si>
  <si>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</si>
  <si>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</si>
  <si>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</si>
  <si>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</si>
  <si>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</si>
  <si>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</si>
  <si>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</si>
  <si>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</si>
  <si>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</si>
  <si>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</si>
  <si>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</si>
  <si>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</si>
  <si>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</si>
  <si>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</si>
  <si>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</si>
  <si>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</si>
  <si>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</si>
  <si>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</si>
  <si>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</si>
  <si>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</si>
  <si>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</si>
  <si>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</si>
  <si>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</si>
  <si>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</si>
  <si>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</si>
  <si>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</si>
  <si>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</si>
  <si>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</si>
  <si>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</si>
  <si>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</si>
  <si>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</si>
  <si>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</si>
  <si>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</si>
  <si>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</si>
  <si>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</si>
  <si>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</si>
  <si>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</si>
  <si>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</si>
  <si>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</si>
  <si>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</si>
  <si>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</si>
  <si>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</si>
  <si>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</si>
  <si>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</si>
  <si>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</si>
  <si>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</si>
  <si>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</si>
  <si>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</si>
  <si>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</si>
  <si>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</si>
  <si>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</si>
  <si>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</si>
  <si>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</si>
  <si>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</si>
  <si>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</si>
  <si>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</si>
  <si>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</si>
  <si>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</si>
  <si>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</si>
  <si>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</si>
  <si>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</si>
  <si>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</si>
  <si>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</si>
  <si>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</si>
  <si>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</si>
  <si>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</si>
  <si>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</si>
  <si>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</si>
  <si>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</si>
  <si>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</si>
  <si>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</si>
  <si>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</si>
  <si>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</si>
  <si>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</si>
  <si>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</si>
  <si>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</si>
  <si>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</si>
  <si>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</si>
  <si>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</si>
  <si>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</si>
  <si>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</si>
  <si>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</si>
  <si>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</si>
  <si>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</si>
  <si>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</si>
  <si>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</si>
  <si>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</si>
  <si>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</si>
  <si>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</si>
  <si>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</si>
  <si>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</si>
  <si>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</si>
  <si>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</si>
  <si>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</si>
  <si>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</si>
  <si>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</si>
  <si>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</si>
  <si>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</si>
  <si>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</si>
  <si>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</si>
  <si>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</si>
  <si>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</si>
  <si>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</si>
  <si>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</si>
  <si>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</si>
  <si>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</si>
  <si>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</si>
  <si>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</si>
  <si>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</si>
  <si>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</si>
  <si>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</si>
  <si>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</si>
  <si>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</si>
  <si>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</si>
  <si>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</si>
  <si>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</si>
  <si>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</si>
  <si>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</si>
  <si>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</si>
  <si>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</si>
  <si>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</si>
  <si>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</si>
  <si>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</si>
  <si>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</si>
  <si>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</si>
  <si>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</si>
  <si>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</si>
  <si>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</si>
  <si>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</si>
  <si>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</si>
  <si>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</si>
  <si>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</si>
  <si>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</si>
  <si>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</si>
  <si>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</si>
  <si>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</si>
  <si>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</si>
  <si>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</si>
  <si>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</si>
  <si>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</si>
  <si>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</si>
  <si>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</si>
  <si>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</si>
  <si>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</si>
  <si>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</si>
  <si>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</si>
  <si>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</si>
  <si>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</si>
  <si>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</si>
  <si>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</si>
  <si>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</si>
  <si>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</si>
  <si>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</si>
  <si>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</si>
  <si>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</si>
  <si>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</si>
  <si>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</si>
  <si>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</si>
  <si>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</si>
  <si>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</si>
  <si>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</si>
  <si>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</si>
  <si>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</si>
  <si>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</si>
  <si>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</si>
  <si>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</si>
  <si>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</si>
  <si>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</si>
  <si>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</si>
  <si>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</si>
  <si>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</si>
  <si>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</si>
  <si>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</si>
  <si>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</si>
  <si>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</si>
  <si>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</si>
  <si>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</si>
  <si>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</si>
  <si>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</si>
  <si>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</si>
  <si>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</si>
  <si>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</si>
  <si>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</si>
  <si>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</si>
  <si>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</si>
  <si>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</si>
  <si>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</si>
  <si>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</si>
  <si>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</si>
  <si>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</si>
  <si>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</si>
  <si>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</si>
  <si>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</si>
  <si>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</si>
  <si>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</si>
  <si>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</si>
  <si>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</si>
  <si>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</si>
  <si>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</si>
  <si>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</si>
  <si>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</si>
  <si>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</si>
  <si>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</si>
  <si>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</si>
  <si>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</si>
  <si>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</si>
  <si>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</si>
  <si>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</si>
  <si>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</si>
  <si>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</si>
  <si>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</si>
  <si>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</si>
  <si>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</si>
  <si>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</si>
  <si>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</si>
  <si>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</si>
  <si>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</si>
  <si>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</si>
  <si>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</si>
  <si>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</si>
  <si>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</si>
  <si>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</si>
  <si>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</si>
  <si>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</si>
  <si>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</si>
  <si>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</si>
  <si>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</si>
  <si>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</si>
  <si>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</si>
  <si>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</si>
  <si>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</si>
  <si>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</si>
  <si>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</si>
  <si>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</si>
  <si>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</si>
  <si>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</si>
  <si>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</si>
  <si>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</si>
  <si>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</si>
  <si>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</si>
  <si>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</si>
  <si>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</si>
  <si>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</si>
  <si>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</si>
  <si>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</si>
  <si>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</si>
  <si>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</si>
  <si>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</si>
  <si>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</si>
  <si>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</si>
  <si>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</si>
  <si>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</si>
  <si>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</si>
  <si>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</si>
  <si>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</si>
  <si>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</si>
  <si>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</si>
  <si>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</si>
  <si>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</si>
  <si>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</si>
  <si>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</si>
  <si>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</si>
  <si>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</si>
  <si>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</si>
  <si>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</si>
  <si>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</si>
  <si>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</si>
  <si>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</si>
  <si>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</si>
  <si>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</si>
  <si>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</si>
  <si>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</si>
  <si>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</si>
  <si>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</si>
  <si>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</si>
  <si>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</si>
  <si>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</si>
  <si>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</si>
  <si>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</si>
  <si>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</si>
  <si>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</si>
  <si>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</si>
  <si>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</si>
  <si>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</si>
  <si>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</si>
  <si>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</si>
  <si>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</si>
  <si>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</si>
  <si>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</si>
  <si>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</si>
  <si>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</si>
  <si>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</si>
  <si>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</si>
  <si>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</si>
  <si>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</si>
  <si>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</si>
  <si>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</si>
  <si>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</si>
  <si>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</si>
  <si>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</si>
  <si>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</si>
  <si>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</si>
  <si>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</si>
  <si>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</si>
  <si>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</si>
  <si>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</si>
  <si>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</si>
  <si>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</si>
  <si>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</si>
  <si>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</si>
  <si>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</si>
  <si>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</si>
  <si>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</si>
  <si>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</si>
  <si>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</si>
  <si>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</si>
  <si>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</si>
  <si>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</si>
  <si>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</si>
  <si>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</si>
  <si>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</si>
  <si>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</si>
  <si>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</si>
  <si>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</si>
  <si>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</si>
  <si>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</si>
  <si>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</si>
  <si>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</si>
  <si>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</si>
  <si>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</si>
  <si>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</si>
  <si>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</si>
  <si>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</si>
  <si>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</si>
  <si>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</si>
  <si>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</si>
  <si>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</si>
  <si>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</si>
  <si>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</si>
  <si>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</si>
  <si>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</si>
  <si>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</si>
  <si>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</si>
  <si>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</si>
  <si>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</si>
  <si>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</si>
  <si>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</si>
  <si>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</si>
  <si>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</si>
  <si>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</si>
  <si>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</si>
  <si>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</si>
  <si>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</si>
  <si>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</si>
  <si>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</si>
  <si>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</si>
  <si>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</si>
  <si>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</si>
  <si>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</si>
  <si>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</si>
  <si>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</si>
  <si>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</si>
  <si>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</si>
  <si>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</si>
  <si>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</si>
  <si>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</si>
  <si>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</si>
  <si>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</si>
  <si>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</si>
  <si>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</si>
  <si>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</si>
  <si>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</si>
  <si>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</si>
  <si>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</si>
  <si>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</si>
  <si>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</si>
  <si>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</si>
  <si>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</si>
  <si>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</si>
  <si>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</si>
  <si>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</si>
  <si>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</si>
  <si>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</si>
  <si>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</si>
  <si>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</si>
  <si>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</si>
  <si>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</si>
  <si>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</si>
  <si>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</si>
  <si>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</si>
  <si>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</si>
  <si>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</si>
  <si>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</si>
  <si>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</si>
  <si>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</si>
  <si>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</si>
  <si>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</si>
  <si>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</si>
  <si>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</si>
  <si>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</si>
  <si>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</si>
  <si>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</si>
  <si>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</si>
  <si>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</si>
  <si>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</si>
  <si>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</si>
  <si>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</si>
  <si>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</si>
  <si>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</si>
  <si>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</si>
  <si>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</si>
  <si>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</si>
  <si>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</si>
  <si>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</si>
  <si>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</si>
  <si>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</si>
  <si>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</si>
  <si>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</si>
  <si>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</si>
  <si>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</si>
  <si>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</si>
  <si>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</si>
  <si>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</si>
  <si>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</si>
  <si>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</si>
  <si>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</si>
  <si>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</si>
  <si>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</si>
  <si>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</si>
  <si>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</si>
  <si>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</si>
  <si>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</si>
  <si>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</si>
  <si>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</si>
  <si>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</si>
  <si>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</si>
  <si>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</si>
  <si>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</si>
  <si>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</si>
  <si>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</si>
  <si>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</si>
  <si>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</si>
  <si>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</si>
  <si>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</si>
  <si>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</si>
  <si>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</si>
  <si>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</si>
  <si>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</si>
  <si>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</si>
  <si>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</si>
  <si>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</si>
  <si>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</si>
  <si>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</si>
  <si>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</si>
  <si>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</si>
  <si>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</si>
  <si>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</si>
  <si>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</si>
  <si>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</si>
  <si>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</si>
  <si>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</si>
  <si>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</si>
  <si>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</si>
  <si>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</si>
  <si>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</si>
  <si>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</si>
  <si>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</si>
  <si>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</si>
  <si>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</si>
  <si>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</si>
  <si>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</si>
  <si>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</si>
  <si>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</si>
  <si>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</si>
  <si>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</si>
  <si>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</si>
  <si>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</si>
  <si>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</si>
  <si>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</si>
  <si>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</si>
  <si>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</si>
  <si>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</si>
  <si>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</si>
  <si>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</si>
  <si>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</si>
  <si>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</si>
  <si>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</si>
  <si>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</si>
  <si>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</si>
  <si>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</si>
  <si>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</si>
  <si>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</si>
  <si>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</si>
  <si>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</si>
  <si>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</si>
  <si>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</si>
  <si>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</si>
  <si>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</si>
  <si>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</si>
  <si>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</si>
  <si>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</si>
  <si>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</si>
  <si>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</si>
  <si>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</si>
  <si>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</si>
  <si>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</si>
  <si>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</si>
  <si>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</si>
  <si>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</si>
  <si>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</si>
  <si>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</si>
  <si>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</si>
  <si>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</si>
  <si>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</si>
  <si>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</si>
  <si>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</si>
  <si>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</si>
  <si>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</si>
  <si>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</si>
  <si>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</si>
  <si>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</si>
  <si>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</si>
  <si>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</si>
  <si>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</si>
  <si>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</si>
  <si>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</si>
  <si>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</si>
  <si>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</si>
  <si>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</si>
  <si>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</si>
  <si>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</si>
  <si>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</si>
  <si>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</si>
  <si>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</si>
  <si>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</si>
  <si>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</si>
  <si>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</si>
  <si>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</si>
  <si>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</si>
  <si>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</si>
  <si>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</si>
  <si>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</si>
  <si>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</si>
  <si>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</si>
  <si>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</si>
  <si>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</si>
  <si>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</si>
  <si>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</si>
  <si>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</si>
  <si>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</si>
  <si>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</si>
  <si>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</si>
  <si>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</si>
  <si>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</si>
  <si>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</si>
  <si>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</si>
  <si>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</si>
  <si>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</si>
  <si>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</si>
  <si>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</si>
  <si>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</si>
  <si>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</si>
  <si>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</si>
  <si>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</si>
  <si>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</si>
  <si>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</si>
  <si>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</si>
  <si>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</si>
  <si>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</si>
  <si>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</si>
  <si>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</si>
  <si>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</si>
  <si>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</si>
  <si>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</si>
  <si>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</si>
  <si>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</si>
  <si>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</si>
  <si>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</si>
  <si>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</si>
  <si>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</si>
  <si>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</si>
  <si>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</si>
  <si>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</si>
  <si>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</si>
  <si>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</si>
  <si>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</si>
  <si>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</si>
  <si>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</si>
  <si>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</si>
  <si>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</si>
  <si>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</si>
  <si>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</si>
  <si>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</si>
  <si>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</si>
  <si>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</si>
  <si>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</si>
  <si>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</si>
  <si>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</si>
  <si>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</si>
  <si>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</si>
  <si>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</si>
  <si>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</si>
  <si>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</si>
  <si>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</si>
  <si>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</si>
  <si>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</si>
  <si>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</si>
  <si>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</si>
  <si>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</si>
  <si>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</si>
  <si>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</si>
  <si>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</si>
  <si>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</si>
  <si>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</si>
  <si>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</si>
  <si>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</si>
  <si>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</si>
  <si>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</si>
  <si>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</si>
  <si>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</si>
  <si>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</si>
  <si>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</si>
  <si>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</si>
  <si>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</si>
  <si>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</si>
  <si>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</si>
  <si>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</si>
  <si>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</si>
  <si>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</si>
  <si>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</si>
  <si>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</si>
  <si>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</si>
  <si>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</si>
  <si>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</si>
  <si>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</si>
  <si>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</si>
  <si>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</si>
  <si>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</si>
  <si>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</si>
  <si>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</si>
  <si>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</si>
  <si>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</si>
  <si>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</si>
  <si>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</si>
  <si>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</si>
  <si>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</si>
  <si>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</si>
  <si>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</si>
  <si>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</si>
  <si>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</si>
  <si>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</si>
  <si>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</si>
  <si>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</si>
  <si>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</si>
  <si>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</si>
  <si>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</si>
  <si>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</si>
  <si>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</si>
  <si>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</si>
  <si>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</si>
  <si>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</si>
  <si>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</si>
  <si>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</si>
  <si>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</si>
  <si>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</si>
  <si>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</si>
  <si>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</si>
  <si>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</si>
  <si>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</si>
  <si>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</si>
  <si>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</si>
  <si>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</si>
  <si>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</si>
  <si>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</si>
  <si>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</si>
  <si>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</si>
  <si>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</si>
  <si>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</si>
  <si>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</si>
  <si>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</si>
  <si>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</si>
  <si>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</si>
  <si>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</si>
  <si>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</si>
  <si>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</si>
  <si>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</si>
  <si>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</si>
  <si>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</si>
  <si>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</si>
  <si>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</si>
  <si>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</si>
  <si>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</si>
  <si>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</si>
  <si>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</si>
  <si>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</si>
  <si>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</si>
  <si>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</si>
  <si>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</si>
  <si>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</si>
  <si>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</si>
  <si>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</si>
  <si>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</si>
  <si>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</si>
  <si>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</si>
  <si>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</si>
  <si>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</si>
  <si>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</si>
  <si>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</si>
  <si>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</si>
  <si>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</si>
  <si>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</si>
  <si>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</si>
  <si>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</si>
  <si>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</si>
  <si>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</si>
  <si>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</si>
  <si>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</si>
  <si>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</si>
  <si>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</si>
  <si>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</si>
  <si>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</si>
  <si>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</si>
  <si>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</si>
  <si>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</si>
  <si>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</si>
  <si>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</si>
  <si>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</si>
  <si>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</si>
  <si>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</si>
  <si>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</si>
  <si>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</si>
  <si>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</si>
  <si>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</si>
  <si>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</si>
  <si>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</si>
  <si>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</si>
  <si>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</si>
  <si>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</si>
  <si>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</si>
  <si>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</si>
  <si>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</si>
  <si>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</si>
  <si>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</si>
  <si>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</si>
  <si>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</si>
  <si>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</si>
  <si>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</si>
  <si>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</si>
  <si>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</si>
  <si>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</si>
  <si>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</si>
  <si>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</si>
  <si>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</si>
  <si>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</si>
  <si>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</si>
  <si>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</si>
  <si>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</si>
  <si>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</si>
  <si>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</si>
  <si>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</si>
  <si>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</si>
  <si>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</si>
  <si>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</si>
  <si>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</si>
  <si>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</si>
  <si>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</si>
  <si>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</si>
  <si>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</si>
  <si>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</si>
  <si>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</si>
  <si>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</si>
  <si>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</si>
  <si>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</si>
  <si>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</si>
  <si>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</si>
  <si>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</si>
  <si>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</si>
  <si>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</si>
  <si>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</si>
  <si>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</si>
  <si>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</si>
  <si>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</si>
  <si>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</si>
  <si>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</si>
  <si>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</si>
  <si>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</si>
  <si>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</si>
  <si>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</si>
  <si>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</si>
  <si>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</si>
  <si>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</si>
  <si>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</si>
  <si>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</si>
  <si>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</si>
  <si>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</si>
  <si>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</si>
  <si>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</si>
  <si>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</si>
  <si>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</si>
  <si>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</si>
  <si>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</si>
  <si>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</si>
  <si>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</si>
  <si>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</si>
  <si>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</si>
  <si>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</si>
  <si>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</si>
  <si>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</si>
  <si>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</si>
  <si>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</si>
  <si>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</si>
  <si>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</si>
  <si>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</si>
  <si>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</si>
  <si>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</si>
  <si>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</si>
  <si>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</si>
  <si>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</si>
  <si>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</si>
  <si>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</si>
  <si>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</si>
  <si>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</si>
  <si>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</si>
  <si>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</si>
  <si>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</si>
  <si>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</si>
  <si>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</si>
  <si>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</si>
  <si>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</si>
  <si>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</si>
  <si>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</si>
  <si>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</si>
  <si>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</si>
  <si>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</si>
  <si>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</si>
  <si>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</si>
  <si>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</si>
  <si>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</si>
  <si>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</si>
  <si>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</si>
  <si>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</si>
  <si>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</si>
  <si>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</si>
  <si>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</si>
  <si>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</si>
  <si>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</si>
  <si>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</si>
  <si>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</si>
  <si>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</si>
  <si>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</si>
  <si>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</si>
  <si>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</si>
  <si>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</si>
  <si>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</si>
  <si>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</si>
  <si>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</si>
  <si>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</si>
  <si>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</si>
  <si>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</si>
  <si>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</si>
  <si>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</si>
  <si>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</si>
  <si>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</si>
  <si>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</si>
  <si>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</si>
  <si>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</si>
  <si>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</si>
  <si>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</si>
  <si>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</si>
  <si>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</si>
  <si>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</si>
  <si>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</si>
  <si>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</si>
  <si>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</si>
  <si>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</si>
  <si>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</si>
  <si>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</si>
  <si>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</si>
  <si>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</si>
  <si>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</si>
  <si>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</si>
  <si>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</si>
  <si>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</si>
  <si>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</si>
  <si>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</si>
  <si>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</si>
  <si>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</si>
  <si>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</si>
  <si>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</si>
  <si>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</si>
  <si>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</si>
  <si>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</si>
  <si>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</si>
  <si>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</si>
  <si>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</si>
  <si>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</si>
  <si>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</si>
  <si>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</si>
  <si>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</si>
  <si>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</si>
  <si>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</si>
  <si>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</si>
  <si>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</si>
  <si>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</si>
  <si>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</si>
  <si>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</si>
  <si>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</si>
  <si>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</si>
  <si>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</si>
  <si>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</si>
  <si>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</si>
  <si>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</si>
  <si>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</si>
  <si>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</si>
  <si>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</si>
  <si>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</si>
  <si>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</si>
  <si>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</si>
  <si>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</si>
  <si>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</si>
  <si>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</si>
  <si>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</si>
  <si>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</si>
  <si>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</si>
  <si>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</si>
  <si>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</si>
  <si>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</si>
  <si>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</si>
  <si>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</si>
  <si>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</si>
  <si>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</si>
  <si>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</si>
  <si>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</si>
  <si>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</si>
  <si>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</si>
  <si>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</si>
  <si>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</si>
  <si>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</si>
  <si>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</si>
  <si>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</si>
  <si>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</si>
  <si>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</si>
  <si>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</si>
  <si>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</si>
  <si>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</si>
  <si>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</si>
  <si>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</si>
  <si>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</si>
  <si>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</si>
  <si>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</si>
  <si>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</si>
  <si>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</si>
  <si>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</si>
  <si>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</si>
  <si>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</si>
  <si>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</si>
  <si>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</si>
  <si>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</si>
  <si>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</si>
  <si>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</si>
  <si>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</si>
  <si>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</si>
  <si>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</si>
  <si>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</si>
  <si>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</si>
  <si>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</si>
  <si>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</si>
  <si>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</si>
  <si>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</si>
  <si>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</si>
  <si>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</si>
  <si>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</si>
  <si>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</si>
  <si>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</si>
  <si>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</si>
  <si>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</si>
  <si>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</si>
  <si>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</si>
  <si>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</si>
  <si>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</si>
  <si>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</si>
  <si>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</si>
  <si>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</si>
  <si>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</si>
  <si>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</si>
  <si>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</si>
  <si>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</si>
  <si>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</si>
  <si>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</si>
  <si>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</si>
  <si>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</si>
  <si>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</si>
  <si>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</si>
  <si>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</si>
  <si>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</si>
  <si>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</si>
  <si>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</si>
  <si>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</si>
  <si>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</si>
  <si>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</si>
  <si>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</si>
  <si>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</si>
  <si>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</si>
  <si>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</si>
  <si>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</si>
  <si>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</si>
  <si>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</si>
  <si>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</si>
  <si>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</si>
  <si>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</si>
  <si>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</si>
  <si>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</si>
  <si>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</si>
  <si>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</si>
  <si>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</si>
  <si>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</si>
  <si>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</si>
  <si>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</si>
  <si>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</si>
  <si>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</si>
  <si>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</si>
  <si>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</si>
  <si>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</si>
  <si>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</si>
  <si>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</si>
  <si>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</si>
  <si>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</si>
  <si>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</si>
  <si>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</si>
  <si>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</si>
  <si>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</si>
  <si>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</si>
  <si>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</si>
  <si>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</si>
  <si>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</si>
  <si>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</si>
  <si>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</si>
  <si>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</si>
  <si>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</si>
  <si>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</si>
  <si>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</si>
  <si>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</si>
  <si>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</si>
  <si>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</si>
  <si>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</si>
  <si>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</si>
  <si>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</si>
  <si>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</si>
  <si>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</si>
  <si>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</si>
  <si>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</si>
  <si>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</si>
  <si>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</si>
  <si>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</si>
  <si>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</si>
  <si>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</si>
  <si>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</si>
  <si>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</si>
  <si>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</si>
  <si>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</si>
  <si>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</si>
  <si>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</si>
  <si>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</si>
  <si>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</si>
  <si>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</si>
  <si>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</si>
  <si>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</si>
  <si>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</si>
  <si>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</si>
  <si>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</si>
  <si>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</si>
  <si>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</si>
  <si>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</si>
  <si>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</si>
  <si>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</si>
  <si>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</si>
  <si>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</si>
  <si>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</si>
  <si>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</si>
  <si>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</si>
  <si>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</si>
  <si>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</si>
  <si>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</si>
  <si>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</si>
  <si>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</si>
  <si>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</si>
  <si>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</si>
  <si>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</si>
  <si>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</si>
  <si>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</si>
  <si>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</si>
  <si>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</si>
  <si>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</si>
  <si>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</si>
  <si>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</si>
  <si>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</si>
  <si>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</si>
  <si>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</si>
  <si>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</si>
  <si>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</si>
  <si>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</si>
  <si>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</si>
  <si>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</si>
  <si>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</si>
  <si>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</si>
  <si>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</si>
  <si>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</si>
  <si>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</si>
  <si>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</si>
  <si>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</si>
  <si>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</si>
  <si>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</si>
  <si>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</si>
  <si>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</si>
  <si>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</si>
  <si>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</si>
  <si>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</si>
  <si>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</si>
  <si>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</si>
  <si>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</si>
  <si>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</si>
  <si>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</si>
  <si>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</si>
  <si>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</si>
  <si>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</si>
  <si>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</si>
  <si>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</si>
  <si>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</si>
  <si>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</si>
  <si>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</si>
  <si>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</si>
  <si>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</si>
  <si>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</si>
  <si>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</si>
  <si>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</si>
  <si>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</si>
  <si>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</si>
  <si>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</si>
  <si>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</si>
  <si>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</si>
  <si>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</si>
  <si>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</si>
  <si>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</si>
  <si>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</si>
  <si>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</si>
  <si>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</si>
  <si>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</si>
  <si>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</si>
  <si>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</si>
  <si>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</si>
  <si>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</si>
  <si>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</si>
  <si>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</si>
  <si>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</si>
  <si>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</si>
  <si>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</si>
  <si>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</si>
  <si>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</si>
  <si>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</si>
  <si>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</si>
  <si>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</si>
  <si>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</si>
  <si>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</si>
  <si>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</si>
  <si>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</si>
  <si>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</si>
  <si>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</si>
  <si>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</si>
  <si>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</si>
  <si>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</si>
  <si>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</si>
  <si>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</si>
  <si>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</si>
  <si>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</si>
  <si>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</si>
  <si>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</si>
  <si>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</si>
  <si>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</si>
  <si>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</si>
  <si>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</si>
  <si>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</si>
  <si>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</si>
  <si>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</si>
  <si>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</si>
  <si>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</si>
  <si>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</si>
  <si>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</si>
  <si>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</si>
  <si>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</si>
  <si>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</si>
  <si>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</si>
  <si>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</si>
  <si>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</si>
  <si>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</si>
  <si>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</si>
  <si>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</si>
  <si>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</si>
  <si>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</si>
  <si>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</si>
  <si>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</si>
  <si>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</si>
  <si>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</si>
  <si>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</si>
  <si>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</si>
  <si>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</si>
  <si>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</si>
  <si>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</si>
  <si>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</si>
  <si>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</si>
  <si>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</si>
  <si>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</si>
  <si>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</si>
  <si>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</si>
  <si>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</si>
  <si>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</si>
  <si>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</si>
  <si>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</si>
  <si>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</si>
  <si>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</si>
  <si>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</si>
  <si>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</si>
  <si>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</si>
  <si>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</si>
  <si>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</si>
  <si>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</si>
  <si>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</si>
  <si>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</si>
  <si>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</si>
  <si>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</si>
  <si>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</si>
  <si>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</si>
  <si>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</si>
  <si>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</si>
  <si>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</si>
  <si>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</si>
  <si>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</si>
  <si>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</si>
  <si>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</si>
  <si>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</si>
  <si>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</si>
  <si>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</si>
  <si>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</si>
  <si>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</si>
  <si>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</si>
  <si>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</si>
  <si>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</si>
  <si>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</si>
  <si>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</si>
  <si>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</si>
  <si>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</si>
  <si>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</si>
  <si>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</si>
  <si>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</si>
  <si>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</si>
  <si>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</si>
  <si>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</si>
  <si>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</si>
  <si>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</si>
  <si>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</si>
  <si>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</si>
  <si>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</si>
  <si>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</si>
  <si>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</si>
  <si>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</si>
  <si>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</si>
  <si>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</si>
  <si>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</si>
  <si>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</si>
  <si>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</si>
  <si>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</si>
  <si>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</si>
  <si>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</si>
  <si>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</si>
  <si>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</si>
  <si>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</si>
  <si>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</si>
  <si>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</si>
  <si>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</si>
  <si>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</si>
  <si>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</si>
  <si>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</si>
  <si>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</si>
  <si>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</si>
  <si>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</si>
  <si>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</si>
  <si>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</si>
  <si>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</si>
  <si>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</si>
  <si>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</si>
  <si>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</si>
  <si>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</si>
  <si>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</si>
  <si>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</si>
  <si>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</si>
  <si>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</si>
  <si>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</si>
  <si>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</si>
  <si>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</si>
  <si>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</si>
  <si>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</si>
  <si>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</si>
  <si>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</si>
  <si>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</si>
  <si>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</si>
  <si>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</si>
  <si>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</si>
  <si>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</si>
  <si>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</si>
  <si>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</si>
  <si>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</si>
  <si>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</si>
  <si>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</si>
  <si>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</si>
  <si>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</si>
  <si>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</si>
  <si>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</si>
  <si>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</si>
  <si>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</si>
  <si>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</si>
  <si>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</si>
  <si>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</si>
  <si>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</si>
  <si>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</si>
  <si>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</si>
  <si>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</si>
  <si>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</si>
  <si>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</si>
  <si>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</si>
  <si>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</si>
  <si>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</si>
  <si>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</si>
  <si>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</si>
  <si>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</si>
  <si>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</si>
  <si>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</si>
  <si>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</si>
  <si>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</si>
  <si>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</si>
  <si>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</si>
  <si>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</si>
  <si>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</si>
  <si>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</si>
  <si>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</si>
  <si>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</si>
  <si>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</si>
  <si>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</si>
  <si>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</si>
  <si>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</si>
  <si>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</si>
  <si>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</si>
  <si>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</si>
  <si>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</si>
  <si>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</si>
  <si>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</si>
  <si>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</si>
  <si>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</si>
  <si>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</si>
  <si>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</si>
  <si>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</si>
  <si>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</si>
  <si>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</si>
  <si>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</si>
  <si>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</si>
  <si>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</si>
  <si>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</si>
  <si>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</si>
  <si>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</si>
  <si>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</si>
  <si>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</si>
  <si>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</si>
  <si>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</si>
  <si>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</si>
  <si>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</si>
  <si>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</si>
  <si>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</si>
  <si>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</si>
  <si>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</si>
  <si>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</si>
  <si>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</si>
  <si>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</si>
  <si>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</si>
  <si>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</si>
  <si>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</si>
  <si>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</si>
  <si>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</si>
  <si>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</si>
  <si>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</si>
  <si>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</si>
  <si>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</si>
  <si>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</si>
  <si>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</si>
  <si>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</si>
  <si>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</si>
  <si>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</si>
  <si>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</si>
  <si>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</si>
  <si>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</si>
  <si>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</si>
  <si>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</si>
  <si>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</si>
  <si>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</si>
  <si>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</si>
  <si>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</si>
  <si>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</si>
  <si>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</si>
  <si>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</si>
  <si>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</si>
  <si>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</si>
  <si>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</si>
  <si>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</si>
  <si>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</si>
  <si>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</si>
  <si>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</si>
  <si>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</si>
  <si>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</si>
  <si>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</si>
  <si>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</si>
  <si>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</si>
  <si>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</si>
  <si>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</si>
  <si>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</si>
  <si>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</si>
  <si>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</si>
  <si>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</si>
  <si>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</si>
  <si>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</si>
  <si>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</si>
  <si>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</si>
  <si>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</si>
  <si>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</si>
  <si>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</si>
  <si>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</si>
  <si>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</si>
  <si>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</si>
  <si>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</si>
  <si>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</si>
  <si>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</si>
  <si>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</si>
  <si>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</si>
  <si>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</si>
  <si>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</si>
  <si>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</si>
  <si>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</si>
  <si>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</si>
  <si>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</si>
  <si>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</si>
  <si>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</si>
  <si>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</si>
  <si>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</si>
  <si>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</si>
  <si>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</si>
  <si>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</si>
  <si>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</si>
  <si>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</si>
  <si>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</si>
  <si>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</si>
  <si>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</si>
  <si>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</si>
  <si>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</si>
  <si>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</si>
  <si>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</si>
  <si>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</si>
  <si>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</si>
  <si>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</si>
  <si>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</si>
  <si>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</si>
  <si>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</si>
  <si>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</si>
  <si>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</si>
  <si>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</si>
  <si>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</si>
  <si>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</si>
  <si>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</si>
  <si>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</si>
  <si>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</si>
  <si>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</si>
  <si>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</si>
  <si>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</si>
  <si>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</si>
  <si>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</si>
  <si>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</si>
  <si>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</si>
  <si>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</si>
  <si>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</si>
  <si>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</si>
  <si>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</si>
  <si>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</si>
  <si>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</si>
  <si>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</si>
  <si>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</si>
  <si>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</si>
  <si>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</si>
  <si>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</si>
  <si>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</si>
  <si>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</si>
  <si>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</si>
  <si>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</si>
  <si>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</si>
  <si>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</si>
  <si>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</si>
  <si>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</si>
  <si>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</si>
  <si>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</si>
  <si>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</si>
  <si>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</si>
  <si>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</si>
  <si>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</si>
  <si>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</si>
  <si>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</si>
  <si>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</si>
  <si>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</si>
  <si>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</si>
  <si>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</si>
  <si>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</si>
  <si>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</si>
  <si>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</si>
  <si>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</si>
  <si>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</si>
  <si>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</si>
  <si>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</si>
  <si>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</si>
  <si>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</si>
  <si>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</si>
  <si>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</si>
  <si>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</si>
  <si>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</si>
  <si>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</si>
  <si>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</si>
  <si>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</si>
  <si>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</si>
  <si>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</si>
  <si>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</si>
  <si>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</si>
  <si>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</si>
  <si>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</si>
  <si>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</si>
  <si>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</si>
  <si>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</si>
  <si>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</si>
  <si>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</si>
  <si>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</si>
  <si>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</si>
  <si>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</si>
  <si>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</si>
  <si>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</si>
  <si>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</si>
  <si>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</si>
  <si>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</si>
  <si>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</si>
  <si>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</si>
  <si>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</si>
  <si>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</si>
  <si>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</si>
  <si>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</si>
  <si>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</si>
  <si>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</si>
  <si>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</si>
  <si>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</si>
  <si>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</si>
  <si>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</si>
  <si>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</si>
  <si>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</si>
  <si>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</si>
  <si>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</si>
  <si>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</si>
  <si>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</si>
  <si>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</si>
  <si>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</si>
  <si>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</si>
  <si>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</si>
  <si>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</si>
  <si>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</si>
  <si>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</si>
  <si>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</si>
  <si>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</si>
  <si>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</si>
  <si>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</si>
  <si>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</si>
  <si>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</si>
  <si>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</si>
  <si>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</si>
  <si>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</si>
  <si>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</si>
  <si>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</si>
  <si>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</si>
  <si>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</si>
  <si>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</si>
  <si>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</si>
  <si>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</si>
  <si>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</si>
  <si>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</si>
  <si>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</si>
  <si>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</si>
  <si>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</si>
  <si>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</si>
  <si>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</si>
  <si>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</si>
  <si>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</si>
  <si>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</si>
  <si>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</si>
  <si>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</si>
  <si>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</si>
  <si>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</si>
  <si>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</si>
  <si>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</si>
  <si>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</si>
  <si>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</si>
  <si>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</si>
  <si>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</si>
  <si>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</si>
  <si>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</si>
  <si>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</si>
  <si>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</si>
  <si>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</si>
  <si>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</si>
  <si>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</si>
  <si>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</si>
  <si>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</si>
  <si>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</si>
  <si>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</si>
  <si>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</si>
  <si>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</si>
  <si>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</si>
  <si>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</si>
  <si>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</si>
  <si>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</si>
  <si>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</si>
  <si>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</si>
  <si>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</si>
  <si>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</si>
  <si>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</si>
  <si>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</si>
  <si>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</si>
  <si>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</si>
  <si>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</si>
  <si>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</si>
  <si>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</si>
  <si>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</si>
  <si>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</si>
  <si>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</si>
  <si>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</si>
  <si>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</si>
  <si>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</si>
  <si>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</si>
  <si>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</si>
  <si>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</si>
  <si>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</si>
  <si>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</si>
  <si>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</si>
  <si>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</si>
  <si>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</si>
  <si>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</si>
  <si>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</si>
  <si>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</si>
  <si>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</si>
  <si>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</si>
  <si>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</si>
  <si>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</si>
  <si>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</si>
  <si>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</si>
  <si>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</si>
  <si>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</si>
  <si>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</si>
  <si>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</si>
  <si>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</si>
  <si>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</si>
  <si>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</si>
  <si>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</si>
  <si>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</si>
  <si>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</si>
  <si>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</si>
  <si>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</si>
  <si>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</si>
  <si>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</si>
  <si>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</si>
  <si>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</si>
  <si>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</si>
  <si>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</si>
  <si>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</si>
  <si>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</si>
  <si>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</si>
  <si>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</si>
  <si>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</si>
  <si>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</si>
  <si>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</si>
  <si>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</si>
  <si>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</si>
  <si>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</si>
  <si>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</si>
  <si>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</si>
  <si>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</si>
  <si>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</si>
  <si>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</si>
  <si>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</si>
  <si>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</si>
  <si>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</si>
  <si>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</si>
  <si>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</si>
  <si>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</si>
  <si>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</si>
  <si>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</si>
  <si>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</si>
  <si>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</si>
  <si>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</si>
  <si>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</si>
  <si>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</si>
  <si>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</si>
  <si>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</si>
  <si>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</si>
  <si>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</si>
  <si>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</si>
  <si>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</si>
  <si>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</si>
  <si>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</si>
  <si>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</si>
  <si>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</si>
  <si>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</si>
  <si>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</si>
  <si>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</si>
  <si>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</si>
  <si>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</si>
  <si>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</si>
  <si>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</si>
  <si>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</si>
  <si>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</si>
  <si>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</si>
  <si>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</si>
  <si>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</si>
  <si>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</si>
  <si>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</si>
  <si>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</si>
  <si>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</si>
  <si>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</si>
  <si>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</si>
  <si>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</si>
  <si>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</si>
  <si>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</si>
  <si>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</si>
  <si>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</si>
  <si>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</si>
  <si>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</si>
  <si>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</si>
  <si>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</si>
  <si>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</si>
  <si>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</si>
  <si>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</si>
  <si>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</si>
  <si>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</si>
  <si>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</si>
  <si>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</si>
  <si>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</si>
  <si>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</si>
  <si>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</si>
  <si>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</si>
  <si>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</si>
  <si>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</si>
  <si>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</si>
  <si>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</si>
  <si>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</si>
  <si>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</si>
  <si>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</si>
  <si>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</si>
  <si>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</si>
  <si>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</si>
  <si>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</si>
  <si>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</si>
  <si>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</si>
  <si>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</si>
  <si>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</si>
  <si>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</si>
  <si>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</si>
  <si>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</si>
  <si>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</si>
  <si>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</si>
  <si>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</si>
  <si>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</si>
  <si>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</si>
  <si>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</si>
  <si>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</si>
  <si>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</si>
  <si>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</si>
  <si>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</si>
  <si>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</si>
  <si>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</si>
  <si>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</si>
  <si>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</si>
  <si>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</si>
  <si>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</si>
  <si>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</si>
  <si>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</si>
  <si>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</si>
  <si>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</si>
  <si>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</si>
  <si>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</si>
  <si>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</si>
  <si>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</si>
  <si>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</si>
  <si>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</si>
  <si>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</si>
  <si>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</si>
  <si>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</si>
  <si>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</si>
  <si>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</si>
  <si>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</si>
  <si>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</si>
  <si>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</si>
  <si>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</si>
  <si>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</si>
  <si>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</si>
  <si>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</si>
  <si>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</si>
  <si>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</si>
  <si>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</si>
  <si>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</si>
  <si>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</si>
  <si>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</si>
  <si>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</si>
  <si>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</si>
  <si>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</si>
  <si>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</si>
  <si>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</si>
  <si>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</si>
  <si>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</si>
  <si>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</si>
  <si>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</si>
  <si>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</si>
  <si>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</si>
  <si>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</si>
  <si>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</si>
  <si>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</si>
  <si>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</si>
  <si>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</si>
  <si>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</si>
  <si>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</si>
  <si>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</si>
  <si>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</si>
  <si>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</si>
  <si>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</si>
  <si>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</si>
  <si>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</si>
  <si>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</si>
  <si>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</si>
  <si>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</si>
  <si>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</si>
  <si>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</si>
  <si>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</si>
  <si>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</si>
  <si>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</si>
  <si>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</si>
  <si>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</si>
  <si>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</si>
  <si>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</si>
  <si>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</si>
  <si>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</si>
  <si>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</si>
  <si>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</si>
  <si>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</si>
  <si>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</si>
  <si>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</si>
  <si>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</si>
  <si>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</si>
  <si>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</si>
  <si>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</si>
  <si>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</si>
  <si>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</si>
  <si>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</si>
  <si>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</si>
  <si>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</si>
  <si>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</si>
  <si>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</si>
  <si>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</si>
  <si>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</si>
  <si>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</si>
  <si>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</si>
  <si>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</si>
  <si>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</si>
  <si>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</si>
  <si>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</si>
  <si>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</si>
  <si>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</si>
  <si>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</si>
  <si>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</si>
  <si>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</si>
  <si>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</si>
  <si>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</si>
  <si>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</si>
  <si>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</si>
  <si>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</si>
  <si>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</si>
  <si>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</si>
  <si>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</si>
  <si>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</si>
  <si>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</si>
  <si>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</si>
  <si>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</si>
  <si>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</si>
  <si>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</si>
  <si>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</si>
  <si>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</si>
  <si>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</si>
  <si>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</si>
  <si>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</si>
  <si>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</si>
  <si>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</si>
  <si>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</si>
  <si>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</si>
  <si>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</si>
  <si>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</si>
  <si>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</si>
  <si>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</si>
  <si>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</si>
  <si>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</si>
  <si>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</si>
  <si>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</si>
  <si>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</si>
  <si>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</si>
  <si>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</si>
  <si>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</si>
  <si>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</si>
  <si>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</si>
  <si>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</si>
  <si>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</si>
  <si>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</si>
  <si>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</si>
  <si>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</si>
  <si>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</si>
  <si>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</si>
  <si>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</si>
  <si>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</si>
  <si>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</si>
  <si>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</si>
  <si>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</si>
  <si>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</si>
  <si>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</si>
  <si>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</si>
  <si>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</si>
  <si>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</si>
  <si>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</si>
  <si>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</si>
  <si>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</si>
  <si>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</si>
  <si>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</si>
  <si>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</si>
  <si>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</si>
  <si>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</si>
  <si>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</si>
  <si>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</si>
  <si>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</si>
  <si>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</si>
  <si>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</si>
  <si>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</si>
  <si>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</si>
  <si>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</si>
  <si>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</si>
  <si>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</si>
  <si>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</si>
  <si>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</si>
  <si>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</si>
  <si>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</si>
  <si>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</si>
  <si>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</si>
  <si>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</si>
  <si>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</si>
  <si>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</si>
  <si>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</si>
  <si>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</si>
  <si>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</si>
  <si>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</si>
  <si>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</si>
  <si>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</si>
  <si>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</si>
  <si>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</si>
  <si>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</si>
  <si>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</si>
  <si>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</si>
  <si>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</si>
  <si>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</si>
  <si>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</si>
  <si>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</si>
  <si>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</si>
  <si>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</si>
  <si>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</si>
  <si>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</si>
  <si>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</si>
  <si>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</si>
  <si>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</si>
  <si>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</si>
  <si>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</si>
  <si>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</si>
  <si>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</si>
  <si>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</si>
  <si>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</si>
  <si>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</si>
  <si>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</si>
  <si>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</si>
  <si>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</si>
  <si>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</si>
  <si>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</si>
  <si>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</si>
  <si>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</si>
  <si>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</si>
  <si>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</si>
  <si>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</si>
  <si>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</si>
  <si>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</si>
  <si>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</si>
  <si>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</si>
  <si>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</si>
  <si>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</si>
  <si>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</si>
  <si>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</si>
  <si>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</si>
  <si>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</si>
  <si>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</si>
  <si>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</si>
  <si>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</si>
  <si>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</si>
  <si>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</si>
  <si>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</si>
  <si>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</si>
  <si>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</si>
  <si>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</si>
  <si>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</si>
  <si>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</si>
  <si>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</si>
  <si>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</si>
  <si>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</si>
  <si>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</si>
  <si>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</si>
  <si>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</si>
  <si>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</si>
  <si>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</si>
  <si>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</si>
  <si>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</si>
  <si>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</si>
  <si>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</si>
  <si>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</si>
  <si>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</si>
  <si>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</si>
  <si>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</si>
  <si>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</si>
  <si>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</si>
  <si>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</si>
  <si>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</si>
  <si>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</si>
  <si>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</si>
  <si>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</si>
  <si>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</si>
  <si>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</si>
  <si>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</si>
  <si>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</si>
  <si>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</si>
  <si>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</si>
  <si>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</si>
  <si>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</si>
  <si>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</si>
  <si>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</si>
  <si>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</si>
  <si>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</si>
  <si>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</si>
  <si>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</si>
  <si>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</si>
  <si>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</si>
  <si>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</si>
  <si>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</si>
  <si>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</si>
  <si>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</si>
  <si>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</si>
  <si>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</si>
  <si>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</si>
  <si>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</si>
  <si>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</si>
  <si>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</si>
  <si>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</si>
  <si>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</si>
  <si>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</si>
  <si>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</si>
  <si>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</si>
  <si>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</si>
  <si>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</si>
  <si>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</si>
  <si>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</si>
  <si>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</si>
  <si>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</si>
  <si>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</si>
  <si>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</si>
  <si>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</si>
  <si>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</si>
  <si>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</si>
  <si>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</si>
  <si>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</si>
  <si>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</si>
  <si>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</si>
  <si>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</si>
  <si>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</si>
  <si>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</si>
  <si>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</si>
  <si>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</si>
  <si>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</si>
  <si>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</si>
  <si>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</si>
  <si>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</si>
  <si>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</si>
  <si>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</si>
  <si>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</si>
  <si>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</si>
  <si>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</si>
  <si>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</si>
  <si>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</si>
  <si>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</si>
  <si>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</si>
  <si>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</si>
  <si>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</si>
  <si>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</si>
  <si>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</si>
  <si>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</si>
  <si>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</si>
  <si>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</si>
  <si>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</si>
  <si>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</si>
  <si>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</si>
  <si>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</si>
  <si>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</si>
  <si>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</si>
  <si>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</si>
  <si>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</si>
  <si>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</si>
  <si>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</si>
  <si>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</si>
  <si>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</si>
  <si>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</si>
  <si>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</si>
  <si>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</si>
  <si>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</si>
  <si>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</si>
  <si>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</si>
  <si>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</si>
  <si>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</si>
  <si>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</si>
  <si>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</si>
  <si>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</si>
  <si>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</si>
  <si>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</si>
  <si>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</si>
  <si>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</si>
  <si>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</si>
  <si>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</si>
  <si>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</si>
  <si>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</si>
  <si>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</si>
  <si>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</si>
  <si>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</si>
  <si>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</si>
  <si>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</si>
  <si>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</si>
  <si>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</si>
  <si>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</si>
  <si>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</si>
  <si>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</si>
  <si>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</si>
  <si>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</si>
  <si>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</si>
  <si>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</si>
  <si>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</si>
  <si>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</si>
  <si>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</si>
  <si>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</si>
  <si>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</si>
  <si>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</si>
  <si>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</si>
  <si>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</si>
  <si>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</si>
  <si>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</si>
  <si>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</si>
  <si>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</si>
  <si>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</si>
  <si>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</si>
  <si>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</si>
  <si>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</si>
  <si>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</si>
  <si>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</si>
  <si>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</si>
  <si>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</si>
  <si>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</si>
  <si>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</si>
  <si>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</si>
  <si>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</si>
  <si>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</si>
  <si>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</si>
  <si>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</si>
  <si>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</si>
  <si>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</si>
  <si>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</si>
  <si>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</si>
  <si>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</si>
  <si>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</si>
  <si>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</si>
  <si>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</si>
  <si>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</si>
  <si>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</si>
  <si>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</si>
  <si>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</si>
  <si>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</si>
  <si>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</si>
  <si>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</si>
  <si>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</si>
  <si>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</si>
  <si>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</si>
  <si>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</si>
  <si>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</si>
  <si>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</si>
  <si>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</si>
  <si>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</si>
  <si>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</si>
  <si>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</si>
  <si>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</si>
  <si>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</si>
  <si>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</si>
  <si>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</si>
  <si>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</si>
  <si>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</si>
  <si>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</si>
  <si>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</si>
  <si>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</si>
  <si>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</si>
  <si>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</si>
  <si>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</si>
  <si>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</si>
  <si>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</si>
  <si>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</si>
  <si>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</si>
  <si>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</si>
  <si>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</si>
  <si>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</si>
  <si>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</si>
  <si>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</si>
  <si>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</si>
  <si>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</si>
  <si>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</si>
  <si>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</si>
  <si>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</si>
  <si>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</si>
  <si>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</si>
  <si>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</si>
  <si>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</si>
  <si>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</si>
  <si>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</si>
  <si>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</si>
  <si>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</si>
  <si>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</si>
  <si>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</si>
  <si>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</si>
  <si>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</si>
  <si>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</si>
  <si>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</si>
  <si>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</si>
  <si>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</si>
  <si>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</si>
  <si>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</si>
  <si>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</si>
  <si>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</si>
  <si>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</si>
  <si>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</si>
  <si>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</si>
  <si>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</si>
  <si>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</si>
  <si>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</si>
  <si>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</si>
  <si>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</si>
  <si>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</si>
  <si>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</si>
  <si>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</si>
  <si>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</si>
  <si>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</si>
  <si>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</si>
  <si>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</si>
  <si>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</si>
  <si>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</si>
  <si>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</si>
  <si>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</si>
  <si>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</si>
  <si>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</si>
  <si>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</si>
  <si>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</si>
  <si>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</si>
  <si>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</si>
  <si>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</si>
  <si>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</si>
  <si>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</si>
  <si>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</si>
  <si>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</si>
  <si>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</si>
  <si>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</si>
  <si>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</si>
  <si>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</si>
  <si>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</si>
  <si>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</si>
  <si>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</si>
  <si>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</si>
  <si>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</si>
  <si>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</si>
  <si>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</si>
  <si>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</si>
  <si>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</si>
  <si>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</si>
  <si>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</si>
  <si>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</si>
  <si>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</si>
  <si>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</si>
  <si>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</si>
  <si>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</si>
  <si>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</si>
  <si>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</si>
  <si>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</si>
  <si>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</si>
  <si>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</si>
  <si>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</si>
  <si>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</si>
  <si>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</si>
  <si>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</si>
  <si>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</si>
  <si>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</si>
  <si>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</si>
  <si>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</si>
  <si>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</si>
  <si>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</si>
  <si>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</si>
  <si>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</si>
  <si>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</si>
  <si>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</si>
  <si>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</si>
  <si>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</si>
  <si>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</si>
  <si>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</si>
  <si>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</si>
  <si>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</si>
  <si>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</si>
  <si>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</si>
  <si>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</si>
  <si>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</si>
  <si>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</si>
  <si>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</si>
  <si>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</si>
  <si>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</si>
  <si>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</si>
  <si>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</si>
  <si>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</si>
  <si>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</si>
  <si>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</si>
  <si>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</si>
  <si>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</si>
  <si>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</si>
  <si>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</si>
  <si>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</si>
  <si>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</si>
  <si>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</si>
  <si>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</si>
  <si>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</si>
  <si>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</si>
  <si>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</si>
  <si>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</si>
  <si>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</si>
  <si>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</si>
  <si>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</si>
  <si>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</si>
  <si>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</si>
  <si>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</si>
  <si>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</si>
  <si>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</si>
  <si>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</si>
  <si>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</si>
  <si>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</si>
  <si>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</si>
  <si>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</si>
  <si>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</si>
  <si>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</si>
  <si>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</si>
  <si>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</si>
  <si>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</si>
  <si>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</si>
  <si>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</si>
  <si>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</si>
  <si>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</si>
  <si>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</si>
  <si>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</si>
  <si>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</si>
  <si>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</si>
  <si>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</si>
  <si>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</si>
  <si>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</si>
  <si>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</si>
  <si>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</si>
  <si>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</si>
  <si>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</si>
  <si>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</si>
  <si>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</si>
  <si>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</si>
  <si>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</si>
  <si>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</si>
  <si>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</si>
  <si>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</si>
  <si>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</si>
  <si>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</si>
  <si>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</si>
  <si>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</si>
  <si>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</si>
  <si>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</si>
  <si>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</si>
  <si>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</si>
  <si>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</si>
  <si>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</si>
  <si>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</si>
  <si>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</si>
  <si>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</si>
  <si>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</si>
  <si>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</si>
  <si>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</si>
  <si>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</si>
  <si>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</si>
  <si>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</si>
  <si>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</si>
  <si>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</si>
  <si>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</si>
  <si>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</si>
  <si>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</si>
  <si>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</si>
  <si>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</si>
  <si>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</si>
  <si>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</si>
  <si>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</si>
  <si>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</si>
  <si>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</si>
  <si>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</si>
  <si>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</si>
  <si>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</si>
  <si>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</si>
  <si>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</si>
  <si>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</si>
  <si>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</si>
  <si>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</si>
  <si>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</si>
  <si>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</si>
  <si>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</si>
  <si>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</si>
  <si>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</si>
  <si>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</si>
  <si>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</si>
  <si>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</si>
  <si>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</si>
  <si>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</si>
  <si>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</si>
  <si>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</si>
  <si>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</si>
  <si>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</si>
  <si>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</si>
  <si>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</si>
  <si>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</si>
  <si>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</si>
  <si>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</si>
  <si>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</si>
  <si>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</si>
  <si>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</si>
  <si>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</si>
  <si>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</si>
  <si>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</si>
  <si>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</si>
  <si>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</si>
  <si>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</si>
  <si>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</si>
  <si>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</si>
  <si>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</si>
  <si>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</si>
  <si>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</si>
  <si>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</si>
  <si>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</si>
  <si>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</si>
  <si>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</si>
  <si>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</si>
  <si>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</si>
  <si>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</si>
  <si>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</si>
  <si>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</si>
  <si>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</si>
  <si>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</si>
  <si>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</si>
  <si>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</si>
  <si>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</si>
  <si>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</si>
  <si>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</si>
  <si>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</si>
  <si>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</si>
  <si>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</si>
  <si>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</si>
  <si>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</si>
  <si>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</si>
  <si>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</si>
  <si>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</si>
  <si>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</si>
  <si>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</si>
  <si>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</si>
  <si>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</si>
  <si>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</si>
  <si>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</si>
  <si>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</si>
  <si>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</si>
  <si>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</si>
  <si>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</si>
  <si>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</si>
  <si>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</si>
  <si>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</si>
  <si>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</si>
  <si>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</si>
  <si>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</si>
  <si>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</si>
  <si>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</si>
  <si>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</si>
  <si>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</si>
  <si>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</si>
  <si>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</si>
  <si>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</si>
  <si>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</si>
  <si>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</si>
  <si>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</si>
  <si>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</si>
  <si>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</si>
  <si>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</si>
  <si>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</si>
  <si>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</si>
  <si>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</si>
  <si>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</si>
  <si>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</si>
  <si>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</si>
  <si>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</si>
  <si>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</si>
  <si>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</si>
  <si>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</si>
  <si>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</si>
  <si>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</si>
  <si>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</si>
  <si>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</si>
  <si>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</si>
  <si>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</si>
  <si>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</si>
  <si>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</si>
  <si>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</si>
  <si>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</si>
  <si>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</si>
  <si>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</si>
  <si>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</si>
  <si>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</si>
  <si>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</si>
  <si>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</si>
  <si>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</si>
  <si>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</si>
  <si>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</si>
  <si>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</si>
  <si>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</si>
  <si>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</si>
  <si>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</si>
  <si>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</si>
  <si>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</si>
  <si>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</si>
  <si>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</si>
  <si>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</si>
  <si>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</si>
  <si>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</si>
  <si>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</si>
  <si>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</si>
  <si>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</si>
  <si>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</si>
  <si>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</si>
  <si>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</si>
  <si>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</si>
  <si>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</si>
  <si>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</si>
  <si>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</si>
  <si>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</si>
  <si>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</si>
  <si>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</si>
  <si>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</si>
  <si>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</si>
  <si>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</si>
  <si>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</si>
  <si>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</si>
  <si>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</si>
  <si>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</si>
  <si>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</si>
  <si>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</si>
  <si>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</si>
  <si>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</si>
  <si>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</si>
  <si>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</si>
  <si>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</si>
  <si>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</si>
  <si>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</si>
  <si>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</si>
  <si>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</si>
  <si>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</si>
  <si>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</si>
  <si>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</si>
  <si>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</si>
  <si>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</si>
  <si>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</si>
  <si>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</si>
  <si>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</si>
  <si>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</si>
  <si>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</si>
  <si>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</si>
  <si>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</si>
  <si>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</si>
  <si>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</si>
  <si>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</si>
  <si>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</si>
  <si>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</si>
  <si>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</si>
  <si>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</si>
  <si>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</si>
  <si>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</si>
  <si>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</si>
  <si>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</si>
  <si>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</si>
  <si>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</si>
  <si>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</si>
  <si>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</si>
  <si>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</si>
  <si>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</si>
  <si>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</si>
  <si>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</si>
  <si>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</si>
  <si>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</si>
  <si>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</si>
  <si>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</si>
  <si>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</si>
  <si>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</si>
  <si>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</si>
  <si>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</si>
  <si>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</si>
  <si>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</si>
  <si>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</si>
  <si>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</si>
  <si>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</si>
  <si>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</si>
  <si>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</si>
  <si>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</si>
  <si>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</si>
  <si>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</si>
  <si>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</si>
  <si>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</si>
  <si>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</si>
  <si>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</si>
  <si>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</si>
  <si>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</si>
  <si>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</si>
  <si>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</si>
  <si>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</si>
  <si>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</si>
  <si>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</si>
  <si>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</si>
  <si>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</si>
  <si>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</si>
  <si>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</si>
  <si>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</si>
  <si>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</si>
  <si>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</si>
  <si>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</si>
  <si>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</si>
  <si>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</si>
  <si>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</si>
  <si>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</si>
  <si>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</si>
  <si>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</si>
  <si>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</si>
  <si>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</si>
  <si>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</si>
  <si>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</si>
  <si>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</si>
  <si>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</si>
  <si>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</si>
  <si>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</si>
  <si>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</si>
  <si>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</si>
  <si>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</si>
  <si>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</si>
  <si>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</si>
  <si>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</si>
  <si>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</si>
  <si>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</si>
  <si>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</si>
  <si>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</si>
  <si>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</si>
  <si>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</si>
  <si>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</si>
  <si>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</si>
  <si>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</si>
  <si>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</si>
  <si>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</si>
  <si>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</si>
  <si>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</si>
  <si>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</si>
  <si>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</si>
  <si>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</si>
  <si>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</si>
  <si>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</si>
  <si>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</si>
  <si>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</si>
  <si>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</si>
  <si>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</si>
  <si>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</si>
  <si>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</si>
  <si>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</si>
  <si>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</si>
  <si>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</si>
  <si>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</si>
  <si>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</si>
  <si>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</si>
  <si>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</si>
  <si>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</si>
  <si>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</si>
  <si>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</si>
  <si>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</si>
  <si>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</si>
  <si>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</si>
  <si>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</si>
  <si>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</si>
  <si>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</si>
  <si>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</si>
  <si>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</si>
  <si>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</si>
  <si>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</si>
  <si>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</si>
  <si>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</si>
  <si>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</si>
  <si>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</si>
  <si>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</si>
  <si>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</si>
  <si>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</si>
  <si>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</si>
  <si>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</si>
  <si>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</si>
  <si>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</si>
  <si>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</si>
  <si>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</si>
  <si>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</si>
  <si>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</si>
  <si>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</si>
  <si>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</si>
  <si>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</si>
  <si>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</si>
  <si>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</si>
  <si>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</si>
  <si>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</si>
  <si>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</si>
  <si>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</si>
  <si>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</si>
  <si>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</si>
  <si>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</si>
  <si>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</si>
  <si>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</si>
  <si>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</si>
  <si>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</si>
  <si>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</si>
  <si>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</si>
  <si>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</si>
  <si>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</si>
  <si>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</si>
  <si>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</si>
  <si>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</si>
  <si>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</si>
  <si>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</si>
  <si>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</si>
  <si>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</si>
  <si>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</si>
  <si>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</si>
  <si>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</si>
  <si>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</si>
  <si>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</si>
  <si>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</si>
  <si>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</si>
  <si>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</si>
  <si>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</si>
  <si>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</si>
  <si>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</si>
  <si>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</si>
  <si>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</si>
  <si>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</si>
  <si>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</si>
  <si>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</si>
  <si>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</si>
  <si>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</si>
  <si>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</si>
  <si>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</si>
  <si>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</si>
  <si>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</si>
  <si>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</si>
  <si>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</si>
  <si>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</si>
  <si>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</si>
  <si>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</si>
  <si>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</si>
  <si>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</si>
  <si>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</si>
  <si>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</si>
  <si>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</si>
  <si>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</si>
  <si>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</si>
  <si>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</si>
  <si>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</si>
  <si>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</si>
  <si>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</si>
  <si>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</si>
  <si>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</si>
  <si>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</si>
  <si>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</si>
  <si>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</si>
  <si>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</si>
  <si>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</si>
  <si>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</si>
  <si>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</si>
  <si>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</si>
  <si>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</si>
  <si>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</si>
  <si>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</si>
  <si>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</si>
  <si>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</si>
  <si>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</si>
  <si>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</si>
  <si>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</si>
  <si>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</si>
  <si>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</si>
  <si>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</si>
  <si>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</si>
  <si>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</si>
  <si>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</si>
  <si>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</si>
  <si>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</si>
  <si>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</si>
  <si>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</si>
  <si>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</si>
  <si>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</si>
  <si>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</si>
  <si>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</si>
  <si>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</si>
  <si>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</si>
  <si>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</si>
  <si>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</si>
  <si>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</si>
  <si>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</si>
  <si>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</si>
  <si>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</si>
  <si>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</si>
  <si>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</si>
  <si>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</si>
  <si>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</si>
  <si>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</si>
  <si>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</si>
  <si>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</si>
  <si>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</si>
  <si>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</si>
  <si>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</si>
  <si>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</si>
  <si>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</si>
  <si>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</si>
  <si>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</si>
  <si>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</si>
  <si>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</si>
  <si>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</si>
  <si>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</si>
  <si>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</si>
  <si>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</si>
  <si>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</si>
  <si>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</si>
  <si>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</si>
  <si>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</si>
  <si>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</si>
  <si>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</si>
  <si>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</si>
  <si>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</si>
  <si>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</si>
  <si>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</si>
  <si>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</si>
  <si>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</si>
  <si>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</si>
  <si>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</si>
  <si>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</si>
  <si>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</si>
  <si>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</si>
  <si>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</si>
  <si>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</si>
  <si>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</si>
  <si>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</si>
  <si>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</si>
  <si>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</si>
  <si>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</si>
  <si>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</si>
  <si>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</si>
  <si>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</si>
  <si>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</si>
  <si>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</si>
  <si>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</si>
  <si>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</si>
  <si>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</si>
  <si>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</si>
  <si>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</si>
  <si>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</si>
  <si>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</si>
  <si>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</si>
  <si>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</si>
  <si>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</si>
  <si>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</si>
  <si>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</si>
  <si>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</si>
  <si>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</si>
  <si>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</si>
  <si>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</si>
  <si>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</si>
  <si>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</si>
  <si>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</si>
  <si>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</si>
  <si>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</si>
  <si>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</si>
  <si>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</si>
  <si>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</si>
  <si>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</si>
  <si>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</si>
  <si>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</si>
  <si>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</si>
  <si>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</si>
  <si>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</si>
  <si>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</si>
  <si>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</si>
  <si>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</si>
  <si>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</si>
  <si>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</si>
  <si>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</si>
  <si>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</si>
  <si>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</si>
  <si>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</si>
  <si>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</si>
  <si>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</si>
  <si>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</si>
  <si>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</si>
  <si>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</si>
  <si>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</si>
  <si>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</si>
  <si>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</si>
  <si>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</si>
  <si>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</si>
  <si>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</si>
  <si>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</si>
  <si>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</si>
  <si>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</si>
  <si>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</si>
  <si>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</si>
  <si>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</si>
  <si>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</si>
  <si>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</si>
  <si>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</si>
  <si>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</si>
  <si>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</si>
  <si>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</si>
  <si>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</si>
  <si>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</si>
  <si>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</si>
  <si>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</si>
  <si>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</si>
  <si>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</si>
  <si>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</si>
  <si>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</si>
  <si>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</si>
  <si>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</si>
  <si>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</si>
  <si>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</si>
  <si>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</si>
  <si>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</si>
  <si>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</si>
  <si>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</si>
  <si>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</si>
  <si>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</si>
  <si>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</si>
  <si>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</si>
  <si>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</si>
  <si>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</si>
  <si>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</si>
  <si>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</si>
  <si>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</si>
  <si>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</si>
  <si>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</si>
  <si>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</si>
  <si>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</si>
  <si>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</si>
  <si>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</si>
  <si>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</si>
  <si>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</si>
  <si>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</si>
  <si>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</si>
  <si>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</si>
  <si>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</si>
  <si>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</si>
  <si>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</si>
  <si>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</si>
  <si>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</si>
  <si>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</si>
  <si>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</si>
  <si>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</si>
  <si>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</si>
  <si>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</si>
  <si>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</si>
  <si>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</si>
  <si>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</si>
  <si>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</si>
  <si>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</si>
  <si>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</si>
  <si>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</si>
  <si>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</si>
  <si>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</si>
  <si>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</si>
  <si>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</si>
  <si>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</si>
  <si>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</si>
  <si>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</si>
  <si>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</si>
  <si>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</si>
  <si>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</si>
  <si>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</si>
  <si>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</si>
  <si>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</si>
  <si>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</si>
  <si>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</si>
  <si>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</si>
  <si>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</si>
  <si>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</si>
  <si>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</si>
  <si>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</si>
  <si>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</si>
  <si>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</si>
  <si>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</si>
  <si>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</si>
  <si>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</si>
  <si>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</si>
  <si>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</si>
  <si>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</si>
  <si>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</si>
  <si>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</si>
  <si>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</si>
  <si>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</si>
  <si>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</si>
  <si>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</si>
  <si>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</si>
  <si>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</si>
  <si>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</si>
  <si>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</si>
  <si>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</si>
  <si>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</si>
  <si>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</si>
  <si>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</si>
  <si>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</si>
  <si>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</si>
  <si>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</si>
  <si>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</si>
  <si>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</si>
  <si>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</si>
  <si>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</si>
  <si>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</si>
  <si>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</si>
  <si>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</si>
  <si>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</si>
  <si>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</si>
  <si>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</si>
  <si>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</si>
  <si>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</si>
  <si>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</si>
  <si>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</si>
  <si>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</si>
  <si>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</si>
  <si>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</si>
  <si>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</si>
  <si>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</si>
  <si>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</si>
  <si>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</si>
  <si>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</si>
  <si>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</si>
  <si>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</si>
  <si>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</si>
  <si>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</si>
  <si>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</si>
  <si>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</si>
  <si>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</si>
  <si>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</si>
  <si>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</si>
  <si>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</si>
  <si>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</si>
  <si>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</si>
  <si>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</si>
  <si>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</si>
  <si>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</si>
  <si>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</si>
  <si>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</si>
  <si>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</si>
  <si>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</si>
  <si>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</si>
  <si>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</si>
  <si>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</si>
  <si>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</si>
  <si>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</si>
  <si>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</si>
  <si>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</si>
  <si>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</si>
  <si>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</si>
  <si>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</si>
  <si>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</si>
  <si>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</si>
  <si>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</si>
  <si>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</si>
  <si>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</si>
  <si>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</si>
  <si>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</si>
  <si>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</si>
  <si>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</si>
  <si>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</si>
  <si>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</si>
  <si>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</si>
  <si>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</si>
  <si>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</si>
  <si>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</si>
  <si>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</si>
  <si>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</si>
  <si>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</si>
  <si>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</si>
  <si>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</si>
  <si>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</si>
  <si>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</si>
  <si>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</si>
  <si>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</si>
  <si>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</si>
  <si>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</si>
  <si>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</si>
  <si>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</si>
  <si>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</si>
  <si>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</si>
  <si>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</si>
  <si>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</si>
  <si>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</si>
  <si>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</si>
  <si>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</si>
  <si>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</si>
  <si>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</si>
  <si>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</si>
  <si>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</si>
  <si>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</si>
  <si>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</si>
  <si>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</si>
  <si>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</si>
  <si>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</si>
  <si>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</si>
  <si>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</si>
  <si>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</si>
  <si>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</si>
  <si>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</si>
  <si>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</si>
  <si>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</si>
  <si>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</si>
  <si>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</si>
  <si>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</si>
  <si>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</si>
  <si>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</si>
  <si>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</si>
  <si>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</si>
  <si>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</si>
  <si>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</si>
  <si>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</si>
  <si>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</si>
  <si>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</si>
  <si>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</si>
  <si>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</si>
  <si>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</si>
  <si>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</si>
  <si>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</si>
  <si>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</si>
  <si>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</si>
  <si>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</si>
  <si>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</si>
  <si>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</si>
  <si>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</si>
  <si>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</si>
  <si>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</si>
  <si>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</si>
  <si>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</si>
  <si>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</si>
  <si>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</si>
  <si>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</si>
  <si>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</si>
  <si>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</si>
  <si>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</si>
  <si>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</si>
  <si>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</si>
  <si>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</si>
  <si>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</si>
  <si>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</si>
  <si>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</si>
  <si>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</si>
  <si>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</si>
  <si>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</si>
  <si>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</si>
  <si>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</si>
  <si>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</si>
  <si>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</si>
  <si>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</si>
  <si>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</si>
  <si>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</si>
  <si>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</si>
  <si>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</si>
  <si>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</si>
  <si>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</si>
  <si>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</si>
  <si>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</si>
  <si>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</si>
  <si>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</si>
  <si>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</si>
  <si>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</si>
  <si>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</si>
  <si>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</si>
  <si>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</si>
  <si>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</si>
  <si>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</si>
  <si>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</si>
  <si>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</si>
  <si>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</si>
  <si>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</si>
  <si>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</si>
  <si>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</si>
  <si>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</si>
  <si>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</si>
  <si>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</si>
  <si>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</si>
  <si>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</si>
  <si>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</si>
  <si>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</si>
  <si>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</si>
  <si>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</si>
  <si>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</si>
  <si>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</si>
  <si>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</si>
  <si>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</si>
  <si>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</si>
  <si>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</si>
  <si>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</si>
  <si>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</si>
  <si>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</si>
  <si>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</si>
  <si>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</si>
  <si>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</si>
  <si>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</si>
  <si>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</si>
  <si>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</si>
  <si>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</si>
  <si>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</si>
  <si>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</si>
  <si>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</si>
  <si>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</si>
  <si>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</si>
  <si>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</si>
  <si>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</si>
  <si>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</si>
  <si>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</si>
  <si>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</si>
  <si>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</si>
  <si>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</si>
  <si>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</si>
  <si>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</si>
  <si>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</si>
  <si>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</si>
  <si>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</si>
  <si>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</si>
  <si>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</si>
  <si>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</si>
  <si>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</si>
  <si>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</si>
  <si>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</si>
  <si>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</si>
  <si>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</si>
  <si>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</si>
  <si>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</si>
  <si>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</si>
  <si>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</si>
  <si>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</si>
  <si>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</si>
  <si>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</si>
  <si>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</si>
  <si>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</si>
  <si>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</si>
  <si>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</si>
  <si>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</si>
  <si>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</si>
  <si>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</si>
  <si>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</si>
  <si>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</si>
  <si>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</si>
  <si>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</si>
  <si>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</si>
  <si>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</si>
  <si>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</si>
  <si>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</si>
  <si>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</si>
  <si>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</si>
  <si>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</si>
  <si>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</si>
  <si>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</si>
  <si>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</si>
  <si>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</si>
  <si>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</si>
  <si>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</si>
  <si>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</si>
  <si>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</si>
  <si>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</si>
  <si>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</si>
  <si>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</si>
  <si>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</si>
  <si>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</si>
  <si>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</si>
  <si>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</si>
  <si>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</si>
  <si>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</si>
  <si>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</si>
  <si>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</si>
  <si>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</si>
  <si>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</si>
  <si>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</si>
  <si>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</si>
  <si>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</si>
  <si>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</si>
  <si>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</si>
  <si>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</si>
  <si>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</si>
  <si>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</si>
  <si>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</si>
  <si>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</si>
  <si>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</si>
  <si>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</si>
  <si>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</si>
  <si>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</si>
  <si>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</si>
  <si>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</si>
  <si>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</si>
  <si>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</si>
  <si>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</si>
  <si>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</si>
  <si>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</si>
  <si>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</si>
  <si>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</si>
  <si>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</si>
  <si>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</si>
  <si>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</si>
  <si>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</si>
  <si>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</si>
  <si>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</si>
  <si>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</si>
  <si>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</si>
  <si>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</si>
  <si>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</si>
  <si>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</si>
  <si>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</si>
  <si>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</si>
  <si>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</si>
  <si>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</si>
  <si>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</si>
  <si>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</si>
  <si>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</si>
  <si>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</si>
  <si>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</si>
  <si>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</si>
  <si>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</si>
  <si>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</si>
  <si>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</si>
  <si>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</si>
  <si>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</si>
  <si>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</si>
  <si>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</si>
  <si>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</si>
  <si>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</si>
  <si>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</si>
  <si>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</si>
  <si>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</si>
  <si>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</si>
  <si>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</si>
  <si>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</si>
  <si>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</si>
  <si>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</si>
  <si>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</si>
  <si>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</si>
  <si>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</si>
  <si>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</si>
  <si>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</si>
  <si>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</si>
  <si>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</si>
  <si>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</si>
  <si>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</si>
  <si>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</si>
  <si>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</si>
  <si>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</si>
  <si>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</si>
  <si>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</si>
  <si>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</si>
  <si>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</si>
  <si>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</si>
  <si>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</si>
  <si>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</si>
  <si>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</si>
  <si>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</si>
  <si>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</si>
  <si>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</si>
  <si>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</si>
  <si>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</si>
  <si>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</si>
  <si>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</si>
  <si>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</si>
  <si>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</si>
  <si>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</si>
  <si>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</si>
  <si>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</si>
  <si>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</si>
  <si>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</si>
  <si>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</si>
  <si>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</si>
  <si>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</si>
  <si>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</si>
  <si>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</si>
  <si>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</si>
  <si>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</si>
  <si>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</si>
  <si>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</si>
  <si>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</si>
  <si>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</si>
  <si>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</si>
  <si>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</si>
  <si>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</si>
  <si>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</si>
  <si>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</si>
  <si>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</si>
  <si>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</si>
  <si>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</si>
  <si>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</si>
  <si>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</si>
  <si>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</si>
  <si>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</si>
  <si>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</si>
  <si>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</si>
  <si>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</si>
  <si>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</si>
  <si>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</si>
  <si>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</si>
  <si>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</si>
  <si>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</si>
  <si>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</si>
  <si>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</si>
  <si>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</si>
  <si>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</si>
  <si>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</si>
  <si>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</si>
  <si>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</si>
  <si>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</si>
  <si>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</si>
  <si>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</si>
  <si>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</si>
  <si>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</si>
  <si>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</si>
  <si>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</si>
  <si>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</si>
  <si>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</si>
  <si>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</si>
  <si>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</si>
  <si>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</si>
  <si>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</si>
  <si>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</si>
  <si>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</si>
  <si>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</si>
  <si>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</si>
  <si>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</si>
  <si>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</si>
  <si>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</si>
  <si>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</si>
  <si>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</si>
  <si>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</si>
  <si>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</si>
  <si>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</si>
  <si>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</si>
  <si>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</si>
  <si>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</si>
  <si>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</si>
  <si>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</si>
  <si>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</si>
  <si>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</si>
  <si>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</si>
  <si>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</si>
  <si>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</si>
  <si>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</si>
  <si>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</si>
  <si>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</si>
  <si>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</si>
  <si>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</si>
  <si>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</si>
  <si>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</si>
  <si>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</si>
  <si>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</si>
  <si>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</si>
  <si>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</si>
  <si>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</si>
  <si>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</si>
  <si>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</si>
  <si>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</si>
  <si>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</si>
  <si>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</si>
  <si>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</si>
  <si>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</si>
  <si>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</si>
  <si>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</si>
  <si>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</si>
  <si>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</si>
  <si>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</si>
  <si>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</si>
  <si>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</si>
  <si>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</si>
  <si>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</si>
  <si>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</si>
  <si>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</si>
  <si>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</si>
  <si>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</si>
  <si>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</si>
  <si>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</si>
  <si>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</si>
  <si>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</si>
  <si>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</si>
  <si>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</si>
  <si>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</si>
  <si>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</si>
  <si>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</si>
  <si>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</si>
  <si>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</si>
  <si>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</si>
  <si>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</si>
  <si>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</si>
  <si>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</si>
  <si>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</si>
  <si>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</si>
  <si>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</si>
  <si>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</si>
  <si>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</si>
  <si>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</si>
  <si>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</si>
  <si>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</si>
  <si>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</si>
  <si>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</si>
  <si>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</si>
  <si>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</si>
  <si>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</si>
  <si>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</si>
  <si>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</si>
  <si>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</si>
  <si>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</si>
  <si>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</si>
  <si>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</si>
  <si>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</si>
  <si>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</si>
  <si>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</si>
  <si>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</si>
  <si>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</si>
  <si>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</si>
  <si>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</si>
  <si>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</si>
  <si>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</si>
  <si>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</si>
  <si>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</si>
  <si>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</si>
  <si>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</si>
  <si>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</si>
  <si>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</si>
  <si>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</si>
  <si>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</si>
  <si>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</si>
  <si>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</si>
  <si>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</si>
  <si>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</si>
  <si>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</si>
  <si>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</si>
  <si>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</si>
  <si>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</si>
  <si>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</si>
  <si>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</si>
  <si>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</si>
  <si>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</si>
  <si>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</si>
  <si>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</si>
  <si>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</si>
  <si>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</si>
  <si>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</si>
  <si>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</si>
  <si>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</si>
  <si>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</si>
  <si>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</si>
  <si>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</si>
  <si>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</si>
  <si>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</si>
  <si>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</si>
  <si>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</si>
  <si>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</si>
  <si>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</si>
  <si>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</si>
  <si>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</si>
  <si>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</si>
  <si>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</si>
  <si>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</si>
  <si>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</si>
  <si>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</si>
  <si>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</si>
  <si>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</si>
  <si>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</si>
  <si>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</si>
  <si>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</si>
  <si>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</si>
  <si>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</si>
  <si>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</si>
  <si>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</si>
  <si>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</si>
  <si>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</si>
  <si>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</si>
  <si>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</si>
  <si>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</si>
  <si>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</si>
  <si>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</si>
  <si>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</si>
  <si>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</si>
  <si>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</si>
  <si>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</si>
  <si>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</si>
  <si>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</si>
  <si>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</si>
  <si>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</si>
  <si>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</si>
  <si>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</si>
  <si>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</si>
  <si>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</si>
  <si>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</si>
  <si>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</si>
  <si>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</si>
  <si>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</si>
  <si>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</si>
  <si>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</si>
  <si>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</si>
  <si>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</si>
  <si>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</si>
  <si>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</si>
  <si>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</si>
  <si>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</si>
  <si>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</si>
  <si>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</si>
  <si>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</si>
  <si>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</si>
  <si>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</si>
  <si>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</si>
  <si>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</si>
  <si>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</si>
  <si>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</si>
  <si>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</si>
  <si>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</si>
  <si>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</si>
  <si>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</si>
  <si>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</si>
  <si>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</si>
  <si>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</si>
  <si>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</si>
  <si>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</si>
  <si>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</si>
  <si>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</si>
  <si>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</si>
  <si>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</si>
  <si>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</si>
  <si>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</si>
  <si>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</si>
  <si>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</si>
  <si>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</si>
  <si>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</si>
  <si>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</si>
  <si>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</si>
  <si>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</si>
  <si>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</si>
  <si>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</si>
  <si>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</si>
  <si>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</si>
  <si>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</si>
  <si>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</si>
  <si>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</si>
  <si>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</si>
  <si>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</si>
  <si>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</si>
  <si>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</si>
  <si>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</si>
  <si>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</si>
  <si>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</si>
  <si>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</si>
  <si>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</si>
  <si>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</si>
  <si>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</si>
  <si>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</si>
  <si>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</si>
  <si>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</si>
  <si>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</si>
  <si>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</si>
  <si>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</si>
  <si>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</si>
  <si>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</si>
  <si>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</si>
  <si>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</si>
  <si>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</si>
  <si>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</si>
  <si>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</si>
  <si>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</si>
  <si>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</si>
  <si>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</si>
  <si>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</si>
  <si>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</si>
  <si>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</si>
  <si>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</si>
  <si>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</si>
  <si>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</si>
  <si>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</si>
  <si>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</si>
  <si>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</si>
  <si>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</si>
  <si>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</si>
  <si>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</si>
  <si>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</si>
  <si>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</si>
  <si>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</si>
  <si>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</si>
  <si>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</si>
  <si>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</si>
  <si>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</si>
  <si>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</si>
  <si>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</si>
  <si>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</si>
  <si>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</si>
  <si>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</si>
  <si>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</si>
  <si>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</si>
  <si>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</si>
  <si>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</si>
  <si>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</si>
  <si>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</si>
  <si>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</si>
  <si>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</si>
  <si>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</si>
  <si>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</si>
  <si>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</si>
  <si>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</si>
  <si>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</si>
  <si>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</si>
  <si>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</si>
  <si>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</si>
  <si>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</si>
  <si>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</si>
  <si>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</si>
  <si>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</si>
  <si>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</si>
  <si>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</si>
  <si>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</si>
  <si>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</si>
  <si>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</si>
  <si>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</si>
  <si>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</si>
  <si>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</si>
  <si>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</si>
  <si>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</si>
  <si>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</si>
  <si>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</si>
  <si>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</si>
  <si>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</si>
  <si>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</si>
  <si>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</si>
  <si>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</si>
  <si>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</si>
  <si>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</si>
  <si>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</si>
  <si>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</si>
  <si>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</si>
  <si>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</si>
  <si>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</si>
  <si>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</si>
  <si>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</si>
  <si>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</si>
  <si>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</si>
  <si>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</si>
  <si>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</si>
  <si>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</si>
  <si>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</si>
  <si>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</si>
  <si>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</si>
  <si>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</si>
  <si>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</si>
  <si>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</si>
  <si>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</si>
  <si>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</si>
  <si>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</si>
  <si>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</si>
  <si>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</si>
  <si>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</si>
  <si>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</si>
  <si>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</si>
  <si>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</si>
  <si>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</si>
  <si>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</si>
  <si>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</si>
  <si>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</si>
  <si>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</si>
  <si>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</si>
  <si>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</si>
  <si>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</si>
  <si>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</si>
  <si>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</si>
  <si>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</si>
  <si>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</si>
  <si>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</si>
  <si>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</si>
  <si>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</si>
  <si>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</si>
  <si>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</si>
  <si>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</si>
  <si>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</si>
  <si>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</si>
  <si>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</si>
  <si>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</si>
  <si>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</si>
  <si>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</si>
  <si>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</si>
  <si>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</si>
  <si>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</si>
  <si>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</si>
  <si>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</si>
  <si>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</si>
  <si>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</si>
  <si>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</si>
  <si>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</si>
  <si>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</si>
  <si>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</si>
  <si>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</si>
  <si>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</si>
  <si>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</si>
  <si>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</si>
  <si>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</si>
  <si>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</si>
  <si>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</si>
  <si>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</si>
  <si>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</si>
  <si>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</si>
  <si>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</si>
  <si>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</si>
  <si>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</si>
  <si>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</si>
  <si>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</si>
  <si>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</si>
  <si>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</si>
  <si>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</si>
  <si>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</si>
  <si>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</si>
  <si>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</si>
  <si>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</si>
  <si>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</si>
  <si>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</si>
  <si>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</si>
  <si>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</si>
  <si>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</si>
  <si>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</si>
  <si>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</si>
  <si>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</si>
  <si>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</si>
  <si>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</si>
  <si>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</si>
  <si>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</si>
  <si>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</si>
  <si>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</si>
  <si>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</si>
  <si>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</si>
  <si>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</si>
  <si>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</si>
  <si>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</si>
  <si>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</si>
  <si>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</si>
  <si>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</si>
  <si>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</si>
  <si>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</si>
  <si>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</si>
  <si>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</si>
  <si>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</si>
  <si>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</si>
  <si>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</si>
  <si>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</si>
  <si>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</si>
  <si>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</si>
  <si>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</si>
  <si>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</si>
  <si>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</si>
  <si>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</si>
  <si>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</si>
  <si>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</si>
  <si>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</si>
  <si>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</si>
  <si>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</si>
  <si>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</si>
  <si>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</si>
  <si>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</si>
  <si>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</si>
  <si>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</si>
  <si>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</si>
  <si>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</si>
  <si>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</si>
  <si>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</si>
  <si>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</si>
  <si>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</si>
  <si>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</si>
  <si>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</si>
  <si>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</si>
  <si>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</si>
  <si>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</si>
  <si>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</si>
  <si>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</si>
  <si>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</si>
  <si>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</si>
  <si>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</si>
  <si>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</si>
  <si>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</si>
  <si>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</si>
  <si>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</si>
  <si>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</si>
  <si>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</si>
  <si>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</si>
  <si>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</si>
  <si>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</si>
  <si>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</si>
  <si>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</si>
  <si>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</si>
  <si>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</si>
  <si>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</si>
  <si>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</si>
  <si>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</si>
  <si>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</si>
  <si>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</si>
  <si>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</si>
  <si>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</si>
  <si>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</si>
  <si>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</si>
  <si>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</si>
  <si>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</si>
  <si>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</si>
  <si>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</si>
  <si>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</si>
  <si>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</si>
  <si>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</si>
  <si>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</si>
  <si>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</si>
  <si>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</si>
  <si>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</si>
  <si>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</si>
  <si>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</si>
  <si>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</si>
  <si>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</si>
  <si>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</si>
  <si>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</si>
  <si>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</si>
  <si>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</si>
  <si>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</si>
  <si>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</si>
  <si>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</si>
  <si>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</si>
  <si>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</si>
  <si>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</si>
  <si>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</si>
  <si>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</si>
  <si>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</si>
  <si>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</si>
  <si>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</si>
  <si>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</si>
  <si>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</si>
  <si>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</si>
  <si>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</si>
  <si>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</si>
  <si>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</si>
  <si>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</si>
  <si>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</si>
  <si>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</si>
  <si>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</si>
  <si>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</si>
  <si>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</si>
  <si>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</si>
  <si>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</si>
  <si>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</si>
  <si>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</si>
  <si>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</si>
  <si>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</si>
  <si>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</si>
  <si>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</si>
  <si>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</si>
  <si>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</si>
  <si>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</si>
  <si>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</si>
  <si>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</si>
  <si>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</si>
  <si>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</si>
  <si>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</si>
  <si>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</si>
  <si>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</si>
  <si>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</si>
  <si>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</si>
  <si>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</si>
  <si>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</si>
  <si>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</si>
  <si>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</si>
  <si>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</si>
  <si>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</si>
  <si>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</si>
  <si>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</si>
  <si>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</si>
  <si>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</si>
  <si>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</si>
  <si>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</si>
  <si>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</si>
  <si>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</si>
  <si>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</si>
  <si>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</si>
  <si>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</si>
  <si>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</si>
  <si>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</si>
  <si>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</si>
  <si>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</si>
  <si>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</si>
  <si>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</si>
  <si>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</si>
  <si>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</si>
  <si>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</si>
  <si>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</si>
  <si>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</si>
  <si>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</si>
  <si>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</si>
  <si>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</si>
  <si>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</si>
  <si>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</si>
  <si>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</si>
  <si>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</si>
  <si>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</si>
  <si>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</si>
  <si>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</si>
  <si>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</si>
  <si>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</si>
  <si>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</si>
  <si>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</si>
  <si>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</si>
  <si>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</si>
  <si>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</si>
  <si>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</si>
  <si>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</si>
  <si>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</si>
  <si>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</si>
  <si>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</si>
  <si>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</si>
  <si>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</si>
  <si>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</si>
  <si>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</si>
  <si>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</si>
  <si>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</si>
  <si>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</si>
  <si>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</si>
  <si>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</si>
  <si>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</si>
  <si>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</si>
  <si>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</si>
  <si>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</si>
  <si>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</si>
  <si>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</si>
  <si>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</si>
  <si>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</si>
  <si>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</si>
  <si>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</si>
  <si>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</si>
  <si>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</si>
  <si>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</si>
  <si>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</si>
  <si>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</si>
  <si>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</si>
  <si>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</si>
  <si>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</si>
  <si>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</si>
  <si>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</si>
  <si>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</si>
  <si>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</si>
  <si>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</si>
  <si>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</si>
  <si>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</si>
  <si>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</si>
  <si>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</si>
  <si>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</si>
  <si>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</si>
  <si>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</si>
  <si>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</si>
  <si>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</si>
  <si>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</si>
  <si>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</si>
  <si>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</si>
  <si>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</si>
  <si>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</si>
  <si>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</si>
  <si>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</si>
  <si>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</si>
  <si>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</si>
  <si>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</si>
  <si>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</si>
  <si>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</si>
  <si>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</si>
  <si>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</si>
  <si>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</si>
  <si>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</si>
  <si>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</si>
  <si>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</si>
  <si>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</si>
  <si>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</si>
  <si>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</si>
  <si>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</si>
  <si>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</si>
  <si>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</si>
  <si>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</si>
  <si>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</si>
  <si>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</si>
  <si>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</si>
  <si>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</si>
  <si>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</si>
  <si>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</si>
  <si>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</si>
  <si>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</si>
  <si>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</si>
  <si>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</si>
  <si>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</si>
  <si>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</si>
  <si>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</si>
  <si>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</si>
  <si>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</si>
  <si>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</si>
  <si>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</si>
  <si>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</si>
  <si>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</si>
  <si>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</si>
  <si>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</si>
  <si>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</si>
  <si>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</si>
  <si>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</si>
  <si>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</si>
  <si>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</si>
  <si>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</si>
  <si>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</si>
  <si>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</si>
  <si>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</si>
  <si>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</si>
  <si>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</si>
  <si>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</si>
  <si>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</si>
  <si>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</si>
  <si>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</si>
  <si>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</si>
  <si>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</si>
  <si>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</si>
  <si>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</si>
  <si>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</si>
  <si>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</si>
  <si>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</si>
  <si>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</si>
  <si>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</si>
  <si>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</si>
  <si>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</si>
  <si>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</si>
  <si>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</si>
  <si>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</si>
  <si>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</si>
  <si>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</si>
  <si>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</si>
  <si>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</si>
  <si>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</si>
  <si>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</si>
  <si>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</si>
  <si>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</si>
  <si>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</si>
  <si>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</si>
  <si>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</si>
  <si>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</si>
  <si>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</si>
  <si>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</si>
  <si>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</si>
  <si>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</si>
  <si>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</si>
  <si>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</si>
  <si>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</si>
  <si>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</si>
  <si>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</si>
  <si>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</si>
  <si>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</si>
  <si>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</si>
  <si>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</si>
  <si>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</si>
  <si>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</si>
  <si>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</si>
  <si>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</si>
  <si>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</si>
  <si>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</si>
  <si>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</si>
  <si>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</si>
  <si>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</si>
  <si>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</si>
  <si>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</si>
  <si>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</si>
  <si>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</si>
  <si>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</si>
  <si>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</si>
  <si>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</si>
  <si>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</si>
  <si>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</si>
  <si>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</si>
  <si>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</si>
  <si>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</si>
  <si>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</si>
  <si>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</si>
  <si>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</si>
  <si>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</si>
  <si>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</si>
  <si>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</si>
  <si>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</si>
  <si>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</si>
  <si>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</si>
  <si>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</si>
  <si>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</si>
  <si>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</si>
  <si>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</si>
  <si>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</si>
  <si>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</si>
  <si>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</si>
  <si>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</si>
  <si>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</si>
  <si>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</si>
  <si>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</si>
  <si>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</si>
  <si>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</si>
  <si>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</si>
  <si>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</si>
  <si>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</si>
  <si>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</si>
  <si>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</si>
  <si>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</si>
  <si>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</si>
  <si>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</si>
  <si>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</si>
  <si>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</si>
  <si>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</si>
  <si>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</si>
  <si>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</si>
  <si>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</si>
  <si>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</si>
  <si>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</si>
  <si>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</si>
  <si>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</si>
  <si>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</si>
  <si>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</si>
  <si>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</si>
  <si>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</si>
  <si>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</si>
  <si>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</si>
  <si>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</si>
  <si>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</si>
  <si>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</si>
  <si>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</si>
  <si>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</si>
  <si>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</si>
  <si>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</si>
  <si>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</si>
  <si>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</si>
  <si>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</si>
  <si>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</si>
  <si>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</si>
  <si>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</si>
  <si>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</si>
  <si>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</si>
  <si>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</si>
  <si>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</si>
  <si>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</si>
  <si>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</si>
  <si>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</si>
  <si>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</si>
  <si>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</si>
  <si>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</si>
  <si>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</si>
  <si>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</si>
  <si>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</si>
  <si>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</si>
  <si>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</si>
  <si>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</si>
  <si>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</si>
  <si>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</si>
  <si>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</si>
  <si>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</si>
  <si>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</si>
  <si>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</si>
  <si>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</si>
  <si>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</si>
  <si>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</si>
  <si>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</si>
  <si>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</si>
  <si>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</si>
  <si>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</si>
  <si>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</si>
  <si>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</si>
  <si>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</si>
  <si>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</si>
  <si>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</si>
  <si>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</si>
  <si>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</si>
  <si>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</si>
  <si>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</si>
  <si>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</si>
  <si>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</si>
  <si>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</si>
  <si>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</si>
  <si>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</si>
  <si>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</si>
  <si>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</si>
  <si>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</si>
  <si>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</si>
  <si>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</si>
  <si>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</si>
  <si>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</si>
  <si>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</si>
  <si>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</si>
  <si>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</si>
  <si>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</si>
  <si>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</si>
  <si>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</si>
  <si>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</si>
  <si>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</si>
  <si>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</si>
  <si>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</si>
  <si>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</si>
  <si>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</si>
  <si>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</si>
  <si>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</si>
  <si>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</si>
  <si>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</si>
  <si>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</si>
  <si>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</si>
  <si>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</si>
  <si>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</si>
  <si>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</si>
  <si>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</si>
  <si>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</si>
  <si>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</si>
  <si>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</si>
  <si>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</si>
  <si>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</si>
  <si>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</si>
  <si>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</si>
  <si>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</si>
  <si>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</si>
  <si>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</si>
  <si>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</si>
  <si>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</si>
  <si>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</si>
  <si>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</si>
  <si>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</si>
  <si>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</si>
  <si>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</si>
  <si>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</si>
  <si>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</si>
  <si>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</si>
  <si>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</si>
  <si>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</si>
  <si>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</si>
  <si>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</si>
  <si>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</si>
  <si>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</si>
  <si>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</si>
  <si>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</si>
  <si>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</si>
  <si>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</si>
  <si>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</si>
  <si>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</si>
  <si>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</si>
  <si>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</si>
  <si>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</si>
  <si>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</si>
  <si>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</si>
  <si>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</si>
  <si>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</si>
  <si>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</si>
  <si>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</si>
  <si>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</si>
  <si>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</si>
  <si>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</si>
  <si>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</si>
  <si>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</si>
  <si>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</si>
  <si>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</si>
  <si>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</si>
  <si>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</si>
  <si>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</si>
  <si>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</si>
  <si>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</si>
  <si>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</si>
  <si>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</si>
  <si>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</si>
  <si>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</si>
  <si>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</si>
  <si>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</si>
  <si>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</si>
  <si>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</si>
  <si>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</si>
  <si>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</si>
  <si>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</si>
  <si>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</si>
  <si>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</si>
  <si>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</si>
  <si>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</si>
  <si>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</si>
  <si>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</si>
  <si>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</si>
  <si>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</si>
  <si>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</si>
  <si>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</si>
  <si>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</si>
  <si>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</si>
  <si>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</si>
  <si>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</si>
  <si>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</si>
  <si>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</si>
  <si>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</si>
  <si>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</si>
  <si>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</si>
  <si>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</si>
  <si>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</si>
  <si>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</si>
  <si>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</si>
  <si>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</si>
  <si>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</si>
  <si>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</si>
  <si>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</si>
  <si>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</si>
  <si>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</si>
  <si>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</si>
  <si>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</si>
  <si>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</si>
  <si>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</si>
  <si>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</si>
  <si>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</si>
  <si>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</si>
  <si>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</si>
  <si>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</si>
  <si>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</si>
  <si>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</si>
  <si>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</si>
  <si>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</si>
  <si>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</si>
  <si>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</si>
  <si>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</si>
  <si>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</si>
  <si>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</si>
  <si>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</si>
  <si>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</si>
  <si>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</si>
  <si>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</si>
  <si>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</si>
  <si>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</si>
  <si>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</si>
  <si>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</si>
  <si>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</si>
  <si>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</si>
  <si>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</si>
  <si>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</si>
  <si>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</si>
  <si>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</si>
  <si>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</si>
  <si>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</si>
  <si>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</si>
  <si>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</si>
  <si>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</si>
  <si>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</si>
  <si>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</si>
  <si>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</si>
  <si>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</si>
  <si>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</si>
  <si>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</si>
  <si>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</si>
  <si>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</si>
  <si>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</si>
  <si>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</si>
  <si>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</si>
  <si>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</si>
  <si>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</si>
  <si>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</si>
  <si>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</si>
  <si>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</si>
  <si>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</si>
  <si>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</si>
  <si>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</si>
  <si>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</si>
  <si>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</si>
  <si>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</si>
  <si>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</si>
  <si>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</si>
  <si>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</si>
  <si>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</si>
  <si>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</si>
  <si>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</si>
  <si>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</si>
  <si>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</si>
  <si>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</si>
  <si>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</si>
  <si>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</si>
  <si>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</si>
  <si>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</si>
  <si>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</si>
  <si>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</si>
  <si>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</si>
  <si>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</si>
  <si>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</si>
  <si>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</si>
  <si>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</si>
  <si>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</si>
  <si>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</si>
  <si>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</si>
  <si>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</si>
  <si>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</si>
  <si>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</si>
  <si>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</si>
  <si>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</si>
  <si>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</si>
  <si>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</si>
  <si>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</si>
  <si>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</si>
  <si>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</si>
  <si>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</si>
  <si>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</si>
  <si>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</si>
  <si>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</si>
  <si>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</si>
  <si>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</si>
  <si>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</si>
  <si>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</si>
  <si>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</si>
  <si>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</si>
  <si>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</si>
  <si>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</si>
  <si>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</si>
  <si>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</si>
  <si>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</si>
  <si>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</si>
  <si>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</si>
  <si>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</si>
  <si>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</si>
  <si>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</si>
  <si>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</si>
  <si>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</si>
  <si>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</si>
  <si>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</si>
  <si>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</si>
  <si>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</si>
  <si>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</si>
  <si>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</si>
  <si>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</si>
  <si>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</si>
  <si>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</si>
  <si>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</si>
  <si>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</si>
  <si>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</si>
  <si>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</si>
  <si>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</si>
  <si>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</si>
  <si>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</si>
  <si>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</si>
  <si>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</si>
  <si>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</si>
  <si>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</si>
  <si>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</si>
  <si>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</si>
  <si>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</si>
  <si>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</si>
  <si>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</si>
  <si>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</si>
  <si>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</si>
  <si>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</si>
  <si>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</si>
  <si>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</si>
  <si>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</si>
  <si>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</si>
  <si>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</si>
  <si>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</si>
  <si>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</si>
  <si>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</si>
  <si>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</si>
  <si>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</si>
  <si>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</si>
  <si>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</si>
  <si>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</si>
  <si>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</si>
  <si>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</si>
  <si>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</si>
  <si>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</si>
  <si>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</si>
  <si>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</si>
  <si>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</si>
  <si>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</si>
  <si>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</si>
  <si>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</si>
  <si>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</si>
  <si>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</si>
  <si>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</si>
  <si>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</si>
  <si>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</si>
  <si>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</si>
  <si>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</si>
  <si>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</si>
  <si>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</si>
  <si>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</si>
  <si>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</si>
  <si>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</si>
  <si>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</si>
  <si>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</si>
  <si>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</si>
  <si>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</si>
  <si>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</si>
  <si>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</si>
  <si>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</si>
  <si>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</si>
  <si>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</si>
  <si>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</si>
  <si>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</si>
  <si>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</si>
  <si>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</si>
  <si>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</si>
  <si>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</si>
  <si>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</si>
  <si>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</si>
  <si>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</si>
  <si>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</si>
  <si>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</si>
  <si>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</si>
  <si>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</si>
  <si>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</si>
  <si>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</si>
  <si>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</si>
  <si>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</si>
  <si>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</si>
  <si>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</si>
  <si>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</si>
  <si>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</si>
  <si>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</si>
  <si>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</si>
  <si>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</si>
  <si>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</si>
  <si>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</si>
  <si>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</si>
  <si>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</si>
  <si>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</si>
  <si>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</si>
  <si>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</si>
  <si>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</si>
  <si>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</si>
  <si>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</si>
  <si>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</si>
  <si>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</si>
  <si>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</si>
  <si>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</si>
  <si>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</si>
  <si>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</si>
  <si>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</si>
  <si>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</si>
  <si>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</si>
  <si>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</si>
  <si>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</si>
  <si>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</si>
  <si>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</si>
  <si>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</si>
  <si>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</si>
  <si>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</si>
  <si>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</si>
  <si>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</si>
  <si>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</si>
  <si>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</si>
  <si>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</si>
  <si>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</si>
  <si>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</si>
  <si>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</si>
  <si>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</si>
  <si>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</si>
  <si>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</si>
  <si>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</si>
  <si>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</si>
  <si>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</si>
  <si>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</si>
  <si>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</si>
  <si>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</si>
  <si>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</si>
  <si>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</si>
  <si>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</si>
  <si>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</si>
  <si>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</si>
  <si>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</si>
  <si>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</si>
  <si>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</si>
  <si>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</si>
  <si>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</si>
  <si>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</si>
  <si>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</si>
  <si>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</si>
  <si>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</si>
  <si>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</si>
  <si>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</si>
  <si>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</si>
  <si>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</si>
  <si>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</si>
  <si>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</si>
  <si>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</si>
  <si>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</si>
  <si>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</si>
  <si>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</si>
  <si>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</si>
  <si>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</si>
  <si>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</si>
  <si>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</si>
  <si>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</si>
  <si>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</si>
  <si>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</si>
  <si>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</si>
  <si>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</si>
  <si>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</si>
  <si>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</si>
  <si>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</si>
  <si>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</si>
  <si>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</si>
  <si>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</si>
  <si>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</si>
  <si>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</si>
  <si>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</si>
  <si>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</si>
  <si>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</si>
  <si>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</si>
  <si>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</si>
  <si>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</si>
  <si>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</si>
  <si>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</si>
  <si>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</si>
  <si>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</si>
  <si>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</si>
  <si>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</si>
  <si>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</si>
  <si>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</si>
  <si>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</si>
  <si>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</si>
  <si>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</si>
  <si>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</si>
  <si>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</si>
  <si>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</si>
  <si>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</si>
  <si>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</si>
  <si>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</si>
  <si>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</si>
  <si>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</si>
  <si>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</si>
  <si>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</si>
  <si>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</si>
  <si>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</si>
  <si>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</si>
  <si>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</si>
  <si>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</si>
  <si>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</si>
  <si>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</si>
  <si>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</si>
  <si>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</si>
  <si>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</si>
  <si>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</si>
  <si>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</si>
  <si>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</si>
  <si>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</si>
  <si>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</si>
  <si>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</si>
  <si>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</si>
  <si>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</si>
  <si>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</si>
  <si>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</si>
  <si>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</si>
  <si>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</si>
  <si>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</si>
  <si>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</si>
  <si>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</si>
  <si>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</si>
  <si>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</si>
  <si>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</si>
  <si>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</si>
  <si>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</si>
  <si>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</si>
  <si>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</si>
  <si>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</si>
  <si>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</si>
  <si>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</si>
  <si>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</si>
  <si>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</si>
  <si>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</si>
  <si>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</si>
  <si>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</si>
  <si>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</si>
  <si>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</si>
  <si>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</si>
  <si>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</si>
  <si>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</si>
  <si>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</si>
  <si>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</si>
  <si>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</si>
  <si>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</si>
  <si>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</si>
  <si>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</si>
  <si>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</si>
  <si>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</si>
  <si>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</si>
  <si>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</si>
  <si>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</si>
  <si>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</si>
  <si>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</si>
  <si>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</si>
  <si>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</si>
  <si>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</si>
  <si>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</si>
  <si>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</si>
  <si>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</si>
  <si>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</si>
  <si>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</si>
  <si>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</si>
  <si>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</si>
  <si>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</si>
  <si>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</si>
  <si>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</si>
  <si>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</si>
  <si>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</si>
  <si>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</si>
  <si>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</si>
  <si>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</si>
  <si>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</si>
  <si>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</si>
  <si>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</si>
  <si>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</si>
  <si>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</si>
  <si>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</si>
  <si>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</si>
  <si>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</si>
  <si>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</si>
  <si>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</si>
  <si>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</si>
  <si>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</si>
  <si>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</si>
  <si>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</si>
  <si>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</si>
  <si>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</si>
  <si>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</si>
  <si>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</si>
  <si>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</si>
  <si>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</si>
  <si>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</si>
  <si>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</si>
  <si>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</si>
  <si>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</si>
  <si>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</si>
  <si>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</si>
  <si>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</si>
  <si>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</si>
  <si>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</si>
  <si>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</si>
  <si>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</si>
  <si>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</si>
  <si>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</si>
  <si>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</si>
  <si>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</si>
  <si>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</si>
  <si>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</si>
  <si>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</si>
  <si>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</si>
  <si>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</si>
  <si>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</si>
  <si>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</si>
  <si>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</si>
  <si>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</si>
  <si>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</si>
  <si>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</si>
  <si>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</si>
  <si>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</si>
  <si>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</si>
  <si>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</si>
  <si>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</si>
  <si>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</si>
  <si>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</si>
  <si>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</si>
  <si>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</si>
  <si>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</si>
  <si>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</si>
  <si>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</si>
  <si>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</si>
  <si>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</si>
  <si>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</si>
  <si>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</si>
  <si>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</si>
  <si>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</si>
  <si>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</si>
  <si>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</si>
  <si>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</si>
  <si>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</si>
  <si>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</si>
  <si>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</si>
  <si>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</si>
  <si>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</si>
  <si>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</si>
  <si>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</si>
  <si>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</si>
  <si>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</si>
  <si>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</si>
  <si>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</si>
  <si>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</si>
  <si>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</si>
  <si>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</si>
  <si>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</si>
  <si>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</si>
  <si>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</si>
  <si>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</si>
  <si>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</si>
  <si>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</si>
  <si>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</si>
  <si>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</si>
  <si>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</si>
  <si>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</si>
  <si>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</si>
  <si>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</si>
  <si>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</si>
  <si>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</si>
  <si>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</si>
  <si>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</si>
  <si>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</si>
  <si>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</si>
  <si>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</si>
  <si>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</si>
  <si>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</si>
  <si>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</si>
  <si>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</si>
  <si>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</si>
  <si>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</si>
  <si>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</si>
  <si>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</si>
  <si>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</si>
  <si>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</si>
  <si>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</si>
  <si>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</si>
  <si>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</si>
  <si>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</si>
  <si>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</si>
  <si>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</si>
  <si>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</si>
  <si>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</si>
  <si>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</si>
  <si>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</si>
  <si>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</si>
  <si>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</si>
  <si>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</si>
  <si>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</si>
  <si>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</si>
  <si>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</si>
  <si>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</si>
  <si>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</si>
  <si>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</si>
  <si>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</si>
  <si>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</si>
  <si>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</si>
  <si>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</si>
  <si>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</si>
  <si>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</si>
  <si>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</si>
  <si>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</si>
  <si>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</si>
  <si>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</si>
  <si>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</si>
  <si>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</si>
  <si>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</si>
  <si>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</si>
  <si>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</si>
  <si>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</si>
  <si>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</si>
  <si>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</si>
  <si>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</si>
  <si>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</si>
  <si>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</si>
  <si>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</si>
  <si>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</si>
  <si>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</si>
  <si>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</si>
  <si>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</si>
  <si>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</si>
  <si>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</si>
  <si>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</si>
  <si>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</si>
  <si>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</si>
  <si>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</si>
  <si>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</si>
  <si>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</si>
  <si>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</si>
  <si>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</si>
  <si>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</si>
  <si>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</si>
  <si>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</si>
  <si>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</si>
  <si>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</si>
  <si>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</si>
  <si>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</si>
  <si>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</si>
  <si>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</si>
  <si>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</si>
  <si>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</si>
  <si>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</si>
  <si>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</si>
  <si>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</si>
  <si>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</si>
  <si>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</si>
  <si>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</si>
  <si>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</si>
  <si>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</si>
  <si>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</si>
  <si>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</si>
  <si>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</si>
  <si>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</si>
  <si>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</si>
  <si>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</si>
  <si>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</si>
  <si>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</si>
  <si>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</si>
  <si>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</si>
  <si>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</si>
  <si>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</si>
  <si>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</si>
  <si>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</si>
  <si>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</si>
  <si>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</si>
  <si>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</si>
  <si>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</si>
  <si>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</si>
  <si>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</si>
  <si>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</si>
  <si>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</si>
  <si>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</si>
  <si>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</si>
  <si>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</si>
  <si>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</si>
  <si>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</si>
  <si>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</si>
  <si>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</si>
  <si>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</si>
  <si>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</si>
  <si>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</si>
  <si>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</si>
  <si>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</si>
  <si>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</si>
  <si>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</si>
  <si>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</si>
  <si>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</si>
  <si>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</si>
  <si>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</si>
  <si>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</si>
  <si>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</si>
  <si>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</si>
  <si>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</si>
  <si>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</si>
  <si>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</si>
  <si>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</si>
  <si>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</si>
  <si>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</si>
  <si>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</si>
  <si>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</si>
  <si>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</si>
  <si>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</si>
  <si>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</si>
  <si>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</si>
  <si>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</si>
  <si>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</si>
  <si>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</si>
  <si>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</si>
  <si>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</si>
  <si>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</si>
  <si>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</si>
  <si>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</si>
  <si>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</si>
  <si>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</si>
  <si>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</si>
  <si>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</si>
  <si>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</si>
  <si>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</si>
  <si>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</si>
  <si>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</si>
  <si>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</si>
  <si>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</si>
  <si>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</si>
  <si>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</si>
  <si>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</si>
  <si>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</si>
  <si>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</si>
  <si>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</si>
  <si>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</si>
  <si>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</si>
  <si>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</si>
  <si>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</si>
  <si>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</si>
  <si>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</si>
  <si>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</si>
  <si>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</si>
  <si>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</si>
  <si>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</si>
  <si>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</si>
  <si>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</si>
  <si>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</si>
  <si>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</si>
  <si>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</si>
  <si>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</si>
  <si>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</si>
  <si>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</si>
  <si>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</si>
  <si>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</si>
  <si>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</si>
  <si>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</si>
  <si>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</si>
  <si>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</si>
  <si>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</si>
  <si>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</si>
  <si>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</si>
  <si>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</si>
  <si>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</si>
  <si>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</si>
  <si>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</si>
  <si>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</si>
  <si>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</si>
  <si>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</si>
  <si>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</si>
  <si>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</si>
  <si>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</si>
  <si>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</si>
  <si>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</si>
  <si>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</si>
  <si>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</si>
  <si>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</si>
  <si>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</si>
  <si>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</si>
  <si>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</si>
  <si>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</si>
  <si>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</si>
  <si>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</si>
  <si>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</si>
  <si>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</si>
  <si>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</si>
  <si>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</si>
  <si>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</si>
  <si>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</si>
  <si>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</si>
  <si>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</si>
  <si>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</si>
  <si>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</si>
  <si>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</si>
  <si>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</si>
  <si>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</si>
  <si>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</si>
  <si>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</si>
  <si>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</si>
  <si>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</si>
  <si>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</si>
  <si>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</si>
  <si>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</si>
  <si>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</si>
  <si>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</si>
  <si>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</si>
  <si>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</si>
  <si>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</si>
  <si>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</si>
  <si>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</si>
  <si>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</si>
  <si>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</si>
  <si>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</si>
  <si>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</si>
  <si>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</si>
  <si>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</si>
  <si>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</si>
  <si>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</si>
  <si>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</si>
  <si>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</si>
  <si>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</si>
  <si>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</si>
  <si>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</si>
  <si>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</si>
  <si>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</si>
  <si>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</si>
  <si>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</si>
  <si>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</si>
  <si>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</si>
  <si>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</si>
  <si>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</si>
  <si>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</si>
  <si>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</si>
  <si>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</si>
  <si>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</si>
  <si>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</si>
  <si>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</si>
  <si>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</si>
  <si>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</si>
  <si>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</si>
  <si>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</si>
  <si>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</si>
  <si>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</si>
  <si>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</si>
  <si>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</si>
  <si>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</si>
  <si>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</si>
  <si>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</si>
  <si>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</si>
  <si>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</si>
  <si>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</si>
  <si>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</si>
  <si>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</si>
  <si>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</si>
  <si>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</si>
  <si>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</si>
  <si>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</si>
  <si>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</si>
  <si>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</si>
  <si>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</si>
  <si>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</si>
  <si>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</si>
  <si>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</si>
  <si>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</si>
  <si>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</si>
  <si>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</si>
  <si>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</si>
  <si>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</si>
  <si>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</si>
  <si>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</si>
  <si>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</si>
  <si>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</si>
  <si>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</si>
  <si>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</si>
  <si>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</si>
  <si>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</si>
  <si>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</si>
  <si>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</si>
  <si>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</si>
  <si>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</si>
  <si>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</si>
  <si>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</si>
  <si>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</si>
  <si>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</si>
  <si>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</si>
  <si>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</si>
  <si>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</si>
  <si>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</si>
  <si>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</si>
  <si>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</si>
  <si>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</si>
  <si>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</si>
  <si>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</si>
  <si>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</si>
  <si>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</si>
  <si>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</si>
  <si>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</si>
  <si>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</si>
  <si>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</si>
  <si>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</si>
  <si>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</si>
  <si>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</si>
  <si>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</si>
  <si>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</si>
  <si>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</si>
  <si>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</si>
  <si>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</si>
  <si>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</si>
  <si>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</si>
  <si>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</si>
  <si>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</si>
  <si>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</si>
  <si>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</si>
  <si>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</si>
  <si>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</si>
  <si>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</si>
  <si>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</si>
  <si>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</si>
  <si>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</si>
  <si>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</si>
  <si>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</si>
  <si>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</si>
  <si>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</si>
  <si>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</si>
  <si>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</si>
  <si>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</si>
  <si>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</si>
  <si>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</si>
  <si>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</si>
  <si>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</si>
  <si>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</si>
  <si>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</si>
  <si>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</si>
  <si>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</si>
  <si>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</si>
  <si>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</si>
  <si>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</si>
  <si>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</si>
  <si>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</si>
  <si>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</si>
  <si>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</si>
  <si>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</si>
  <si>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</si>
  <si>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</si>
  <si>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</si>
  <si>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</si>
  <si>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</si>
  <si>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</si>
  <si>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</si>
  <si>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</si>
  <si>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</si>
  <si>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</si>
  <si>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</si>
  <si>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</si>
  <si>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</si>
  <si>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</si>
  <si>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</si>
  <si>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</si>
  <si>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</si>
  <si>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</si>
  <si>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</si>
  <si>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</si>
  <si>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</si>
  <si>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</si>
  <si>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</si>
  <si>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</si>
  <si>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</si>
  <si>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</si>
  <si>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</si>
  <si>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</si>
  <si>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</si>
  <si>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</si>
  <si>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</si>
  <si>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</si>
  <si>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</si>
  <si>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</si>
  <si>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</si>
  <si>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</si>
  <si>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</si>
  <si>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</si>
  <si>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</si>
  <si>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</si>
  <si>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</si>
  <si>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</si>
  <si>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</si>
  <si>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</si>
  <si>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</si>
  <si>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</si>
  <si>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</si>
  <si>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</si>
  <si>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</si>
  <si>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</si>
  <si>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</si>
  <si>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</si>
  <si>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</si>
  <si>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</si>
  <si>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</si>
  <si>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</si>
  <si>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</si>
  <si>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</si>
  <si>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</si>
  <si>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</si>
  <si>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</si>
  <si>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</si>
  <si>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</si>
  <si>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</si>
  <si>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</si>
  <si>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</si>
  <si>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</si>
  <si>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</si>
  <si>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</si>
  <si>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</si>
  <si>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</si>
  <si>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</si>
  <si>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</si>
  <si>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</si>
  <si>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</si>
  <si>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</si>
  <si>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</si>
  <si>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</si>
  <si>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</si>
  <si>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</si>
  <si>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</si>
  <si>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</si>
  <si>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</si>
  <si>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</si>
  <si>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</si>
  <si>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</si>
  <si>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</si>
  <si>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</si>
  <si>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</si>
  <si>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</si>
  <si>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</si>
  <si>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</si>
  <si>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</si>
  <si>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</si>
  <si>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</si>
  <si>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</si>
  <si>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</si>
  <si>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</si>
  <si>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</si>
  <si>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</si>
  <si>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</si>
  <si>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</si>
  <si>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</si>
  <si>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</si>
  <si>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</si>
  <si>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</si>
  <si>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</si>
  <si>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</si>
  <si>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</si>
  <si>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</si>
  <si>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</si>
  <si>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</si>
  <si>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</si>
  <si>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</si>
  <si>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</si>
  <si>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</si>
  <si>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</si>
  <si>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</si>
  <si>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</si>
  <si>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</si>
  <si>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</si>
  <si>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</si>
  <si>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</si>
  <si>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</si>
  <si>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</si>
  <si>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</si>
  <si>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</si>
  <si>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</si>
  <si>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</si>
  <si>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</si>
  <si>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</si>
  <si>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</si>
  <si>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</si>
  <si>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</si>
  <si>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</si>
  <si>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</si>
  <si>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</si>
  <si>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</si>
  <si>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</si>
  <si>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</si>
  <si>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</si>
  <si>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</si>
  <si>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</si>
  <si>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</si>
  <si>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</si>
  <si>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</si>
  <si>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</si>
  <si>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</si>
  <si>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</si>
  <si>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</si>
  <si>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</si>
  <si>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</si>
  <si>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</si>
  <si>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</si>
  <si>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</si>
  <si>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</si>
  <si>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</si>
  <si>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</si>
  <si>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</si>
  <si>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</si>
  <si>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</si>
  <si>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</si>
  <si>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</si>
  <si>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</si>
  <si>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</si>
  <si>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</si>
  <si>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</si>
  <si>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</si>
  <si>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</si>
  <si>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</si>
  <si>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</si>
  <si>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</si>
  <si>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</si>
  <si>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</si>
  <si>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</si>
  <si>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</si>
  <si>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</si>
  <si>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</si>
  <si>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</si>
  <si>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</si>
  <si>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</si>
  <si>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</si>
  <si>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</si>
  <si>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</si>
  <si>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</si>
  <si>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</si>
  <si>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</si>
  <si>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</si>
  <si>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</si>
  <si>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</si>
  <si>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</si>
  <si>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</si>
  <si>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</si>
  <si>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</si>
  <si>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</si>
  <si>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</si>
  <si>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</si>
  <si>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</si>
  <si>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</si>
  <si>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</si>
  <si>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</si>
  <si>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</si>
  <si>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</si>
  <si>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</si>
  <si>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</si>
  <si>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</si>
  <si>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</si>
  <si>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</si>
  <si>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</si>
  <si>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</si>
  <si>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</si>
  <si>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</si>
  <si>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</si>
  <si>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</si>
  <si>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</si>
  <si>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</si>
  <si>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</si>
  <si>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</si>
  <si>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</si>
  <si>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</si>
  <si>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</si>
  <si>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</si>
  <si>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</si>
  <si>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</si>
  <si>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</si>
  <si>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</si>
  <si>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</si>
  <si>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</si>
  <si>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</si>
  <si>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</si>
  <si>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</si>
  <si>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</si>
  <si>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</si>
  <si>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</si>
  <si>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</si>
  <si>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</si>
  <si>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</si>
  <si>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</si>
  <si>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</si>
  <si>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</si>
  <si>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</si>
  <si>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</si>
  <si>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</si>
  <si>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</si>
  <si>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</si>
  <si>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</si>
  <si>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</si>
  <si>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</si>
  <si>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</si>
  <si>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</si>
  <si>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</si>
  <si>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</si>
  <si>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</si>
  <si>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</si>
  <si>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</si>
  <si>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</si>
  <si>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</si>
  <si>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</si>
  <si>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</si>
  <si>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</si>
  <si>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</si>
  <si>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</si>
  <si>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</si>
  <si>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</si>
  <si>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</si>
  <si>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</si>
  <si>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</si>
  <si>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</si>
  <si>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</si>
  <si>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</si>
  <si>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</si>
  <si>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</si>
  <si>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</si>
  <si>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</si>
  <si>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</si>
  <si>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</si>
  <si>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</si>
  <si>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</si>
  <si>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</si>
  <si>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</si>
  <si>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</si>
  <si>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</si>
  <si>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</si>
  <si>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</si>
  <si>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</si>
  <si>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</si>
  <si>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</si>
  <si>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</si>
  <si>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</si>
  <si>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</si>
  <si>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</si>
  <si>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</si>
  <si>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</si>
  <si>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</si>
  <si>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</si>
  <si>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</si>
  <si>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</si>
  <si>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</si>
  <si>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</si>
  <si>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</si>
  <si>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</si>
  <si>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</si>
  <si>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</si>
  <si>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</si>
  <si>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</si>
  <si>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</si>
  <si>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</si>
  <si>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</si>
  <si>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</si>
  <si>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</si>
  <si>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</si>
  <si>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</si>
  <si>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</si>
  <si>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</si>
  <si>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</si>
  <si>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</si>
  <si>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</si>
  <si>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</si>
  <si>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</si>
  <si>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</si>
  <si>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</si>
  <si>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</si>
  <si>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</si>
  <si>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</si>
  <si>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</si>
  <si>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</si>
  <si>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</si>
  <si>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</si>
  <si>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</si>
  <si>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</si>
  <si>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</si>
  <si>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</si>
  <si>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</si>
  <si>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</si>
  <si>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</si>
  <si>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</si>
  <si>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</si>
  <si>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</si>
  <si>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</si>
  <si>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</si>
  <si>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</si>
  <si>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</si>
  <si>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</si>
  <si>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</si>
  <si>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</si>
  <si>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</si>
  <si>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</si>
  <si>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</si>
  <si>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</si>
  <si>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</si>
  <si>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</si>
  <si>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</si>
  <si>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</si>
  <si>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</si>
  <si>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</si>
  <si>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</si>
  <si>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</si>
  <si>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</si>
  <si>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</si>
  <si>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</si>
  <si>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</si>
  <si>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</si>
  <si>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</si>
  <si>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</si>
  <si>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</si>
  <si>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</si>
  <si>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</si>
  <si>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</si>
  <si>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</si>
  <si>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</si>
  <si>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</si>
  <si>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</si>
  <si>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</si>
  <si>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</si>
  <si>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</si>
  <si>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</si>
  <si>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</si>
  <si>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</si>
  <si>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</si>
  <si>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</si>
  <si>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</si>
  <si>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</si>
  <si>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</si>
  <si>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</si>
  <si>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</si>
  <si>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</si>
  <si>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</si>
  <si>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</si>
  <si>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</si>
  <si>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</si>
  <si>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</si>
  <si>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</si>
  <si>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</si>
  <si>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</si>
  <si>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</si>
  <si>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</si>
  <si>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</si>
  <si>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</si>
  <si>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</si>
  <si>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</si>
  <si>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</si>
  <si>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</si>
  <si>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</si>
  <si>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</si>
  <si>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</si>
  <si>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</si>
  <si>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</si>
  <si>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</si>
  <si>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</si>
  <si>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</si>
  <si>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</si>
  <si>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</si>
  <si>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</si>
  <si>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</si>
  <si>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</si>
  <si>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</si>
  <si>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</si>
  <si>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</si>
  <si>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</si>
  <si>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</si>
  <si>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</si>
  <si>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</si>
  <si>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</si>
  <si>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</si>
  <si>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</si>
  <si>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</si>
  <si>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</si>
  <si>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</si>
  <si>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</si>
  <si>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</si>
  <si>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</si>
  <si>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</si>
  <si>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</si>
  <si>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</si>
  <si>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</si>
  <si>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</si>
  <si>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</si>
  <si>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</si>
  <si>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</si>
  <si>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</si>
  <si>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</si>
  <si>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</si>
  <si>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</si>
  <si>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</si>
  <si>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</si>
  <si>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</si>
  <si>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</si>
  <si>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</si>
  <si>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</si>
  <si>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</si>
  <si>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</si>
  <si>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</si>
  <si>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</si>
  <si>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</si>
  <si>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</si>
  <si>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</si>
  <si>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</si>
  <si>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</si>
  <si>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</si>
  <si>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</si>
  <si>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</si>
  <si>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</si>
  <si>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</si>
  <si>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</si>
  <si>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</si>
  <si>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</si>
  <si>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</si>
  <si>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</si>
  <si>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</si>
  <si>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</si>
  <si>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</si>
  <si>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</si>
  <si>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</si>
  <si>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</si>
  <si>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</si>
  <si>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</si>
  <si>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</si>
  <si>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</si>
  <si>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</si>
  <si>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</si>
  <si>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</si>
  <si>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</si>
  <si>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</si>
  <si>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</si>
  <si>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</si>
  <si>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</si>
  <si>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</si>
  <si>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</si>
  <si>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</si>
  <si>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</si>
  <si>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</si>
  <si>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</si>
  <si>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</si>
  <si>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</si>
  <si>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</si>
  <si>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</si>
  <si>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</si>
  <si>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</si>
  <si>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</si>
  <si>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</si>
  <si>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</si>
  <si>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</si>
  <si>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</si>
  <si>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</si>
  <si>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</si>
  <si>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</si>
  <si>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</si>
  <si>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</si>
  <si>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</si>
  <si>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</si>
  <si>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</si>
  <si>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</si>
  <si>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</si>
  <si>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</si>
  <si>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</si>
  <si>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</si>
  <si>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</si>
  <si>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</si>
  <si>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</si>
  <si>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</si>
  <si>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</si>
  <si>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</si>
  <si>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</si>
  <si>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</si>
  <si>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</si>
  <si>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</si>
  <si>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</si>
  <si>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</si>
  <si>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</si>
  <si>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</si>
  <si>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</si>
  <si>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</si>
  <si>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</si>
  <si>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</si>
  <si>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</si>
  <si>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</si>
  <si>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</si>
  <si>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</si>
  <si>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</si>
  <si>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</si>
  <si>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</si>
  <si>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</si>
  <si>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</si>
  <si>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</si>
  <si>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</si>
  <si>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</si>
  <si>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</si>
  <si>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</si>
  <si>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</si>
  <si>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</si>
  <si>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</si>
  <si>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</si>
  <si>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</si>
  <si>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</si>
  <si>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</si>
  <si>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</si>
  <si>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</si>
  <si>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</si>
  <si>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</si>
  <si>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</si>
  <si>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</si>
  <si>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</si>
  <si>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</si>
  <si>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</si>
  <si>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</si>
  <si>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</si>
  <si>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</si>
  <si>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</si>
  <si>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</si>
  <si>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</si>
  <si>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</si>
  <si>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</si>
  <si>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</si>
  <si>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</si>
  <si>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</si>
  <si>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</si>
  <si>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</si>
  <si>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</si>
  <si>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</si>
  <si>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</si>
  <si>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</si>
  <si>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</si>
  <si>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</si>
  <si>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</si>
  <si>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</si>
  <si>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</si>
  <si>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</si>
  <si>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</si>
  <si>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</si>
  <si>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</si>
  <si>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</si>
  <si>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</si>
  <si>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</si>
  <si>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</si>
  <si>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</si>
  <si>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</si>
  <si>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</si>
  <si>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</si>
  <si>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</si>
  <si>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</si>
  <si>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</si>
  <si>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</si>
  <si>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</si>
  <si>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</si>
  <si>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</si>
  <si>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</si>
  <si>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</si>
  <si>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</si>
  <si>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</si>
  <si>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</si>
  <si>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</si>
  <si>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</si>
  <si>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</si>
  <si>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</si>
  <si>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</si>
  <si>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</si>
  <si>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</si>
  <si>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</si>
  <si>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</si>
  <si>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</si>
  <si>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</si>
  <si>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</si>
  <si>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</si>
  <si>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</si>
  <si>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</si>
  <si>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</si>
  <si>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</si>
  <si>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</si>
  <si>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</si>
  <si>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</si>
  <si>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</si>
  <si>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</si>
  <si>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</si>
  <si>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</si>
  <si>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</si>
  <si>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</si>
  <si>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</si>
  <si>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</si>
  <si>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</si>
  <si>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</si>
  <si>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</si>
  <si>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</si>
  <si>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</si>
  <si>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</si>
  <si>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</si>
  <si>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</si>
  <si>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</si>
  <si>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</si>
  <si>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</si>
  <si>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</si>
  <si>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</si>
  <si>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</si>
  <si>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</si>
  <si>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</si>
  <si>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</si>
  <si>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</si>
  <si>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</si>
  <si>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</si>
  <si>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</si>
  <si>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</si>
  <si>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</si>
  <si>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</si>
  <si>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</si>
  <si>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</si>
  <si>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</si>
  <si>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</si>
  <si>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</si>
  <si>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</si>
  <si>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</si>
  <si>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</si>
  <si>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</si>
  <si>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</si>
  <si>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</si>
  <si>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</si>
  <si>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</si>
  <si>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</si>
  <si>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</si>
  <si>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</si>
  <si>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</si>
  <si>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</si>
  <si>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</si>
  <si>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</si>
  <si>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</si>
  <si>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</si>
  <si>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</si>
  <si>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</si>
  <si>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</si>
  <si>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</si>
  <si>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</si>
  <si>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</si>
  <si>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</si>
  <si>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</si>
  <si>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</si>
  <si>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</si>
  <si>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</si>
  <si>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</si>
  <si>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</si>
  <si>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</si>
  <si>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</si>
  <si>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</si>
  <si>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</si>
  <si>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</si>
  <si>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</si>
  <si>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</si>
  <si>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</si>
  <si>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</si>
  <si>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</si>
  <si>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</si>
  <si>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</si>
  <si>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</si>
  <si>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</si>
  <si>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</si>
  <si>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</si>
  <si>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</si>
  <si>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</si>
  <si>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</si>
  <si>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</si>
  <si>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</si>
  <si>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</si>
  <si>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</si>
  <si>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</si>
  <si>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</si>
  <si>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</si>
  <si>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</si>
  <si>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</si>
  <si>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</si>
  <si>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</si>
  <si>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</si>
  <si>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</si>
  <si>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</si>
  <si>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</si>
  <si>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</si>
  <si>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</si>
  <si>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</si>
  <si>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</si>
  <si>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</si>
  <si>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</si>
  <si>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</si>
  <si>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</si>
  <si>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</si>
  <si>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</si>
  <si>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</si>
  <si>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</si>
  <si>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</si>
  <si>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</si>
  <si>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</si>
  <si>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</si>
  <si>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</si>
  <si>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</si>
  <si>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</si>
  <si>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</si>
  <si>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</si>
  <si>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</si>
  <si>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</si>
  <si>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</si>
  <si>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</si>
  <si>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</si>
  <si>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</si>
  <si>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</si>
  <si>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</si>
  <si>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</si>
  <si>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</si>
  <si>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</si>
  <si>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</si>
  <si>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</si>
  <si>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</si>
  <si>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</si>
  <si>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</si>
  <si>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</si>
  <si>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</si>
  <si>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</si>
  <si>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</si>
  <si>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</si>
  <si>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</si>
  <si>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</si>
  <si>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</si>
  <si>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</si>
  <si>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</si>
  <si>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</si>
  <si>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</si>
  <si>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</si>
  <si>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</si>
  <si>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</si>
  <si>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</si>
  <si>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</si>
  <si>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</si>
  <si>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</si>
  <si>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</si>
  <si>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</si>
  <si>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</si>
  <si>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</si>
  <si>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</si>
  <si>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</si>
  <si>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</si>
  <si>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</si>
  <si>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</si>
  <si>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</si>
  <si>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</si>
  <si>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</si>
  <si>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</si>
  <si>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</si>
  <si>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</si>
  <si>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</si>
  <si>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</si>
  <si>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</si>
  <si>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</si>
  <si>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</si>
  <si>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</si>
  <si>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</si>
  <si>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</si>
  <si>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</si>
  <si>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</si>
  <si>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</si>
  <si>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</si>
  <si>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</si>
  <si>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</si>
  <si>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</si>
  <si>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</si>
  <si>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</si>
  <si>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</si>
  <si>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</si>
  <si>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</si>
  <si>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</si>
  <si>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</si>
  <si>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</si>
  <si>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</si>
  <si>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</si>
  <si>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</si>
  <si>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</si>
  <si>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</si>
  <si>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</si>
  <si>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</si>
  <si>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</si>
  <si>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</si>
  <si>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</si>
  <si>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</si>
  <si>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</si>
  <si>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</si>
  <si>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</si>
  <si>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</si>
  <si>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</si>
  <si>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</si>
  <si>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</si>
  <si>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</si>
  <si>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</si>
  <si>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</si>
  <si>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</si>
  <si>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</si>
  <si>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</si>
  <si>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</si>
  <si>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</si>
  <si>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</si>
  <si>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</si>
  <si>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</si>
  <si>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</si>
  <si>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</si>
  <si>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</si>
  <si>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</si>
  <si>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</si>
  <si>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</si>
  <si>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</si>
  <si>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</si>
  <si>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</si>
  <si>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</si>
  <si>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</si>
  <si>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</si>
  <si>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</si>
  <si>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</si>
  <si>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</si>
  <si>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</si>
  <si>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</si>
  <si>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</si>
  <si>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</si>
  <si>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</si>
  <si>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</si>
  <si>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</si>
  <si>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</si>
  <si>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</si>
  <si>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</si>
  <si>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</si>
  <si>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</si>
  <si>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</si>
  <si>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</si>
  <si>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</si>
  <si>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</si>
  <si>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</si>
  <si>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</si>
  <si>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</si>
  <si>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</si>
  <si>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</si>
  <si>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</si>
  <si>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</si>
  <si>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</si>
  <si>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</si>
  <si>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</si>
  <si>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</si>
  <si>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</si>
  <si>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</si>
  <si>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</si>
  <si>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</si>
  <si>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</si>
  <si>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</si>
  <si>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</si>
  <si>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</si>
  <si>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</si>
  <si>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</si>
  <si>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</si>
  <si>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</si>
  <si>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</si>
  <si>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</si>
  <si>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</si>
  <si>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</si>
  <si>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</si>
  <si>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</si>
  <si>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</si>
  <si>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</si>
  <si>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</si>
  <si>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</si>
  <si>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</si>
  <si>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</si>
  <si>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</si>
  <si>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</si>
  <si>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</si>
  <si>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</si>
  <si>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</si>
  <si>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</si>
  <si>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</si>
  <si>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</si>
  <si>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</si>
  <si>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</si>
  <si>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</si>
  <si>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</si>
  <si>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</si>
  <si>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</si>
  <si>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</si>
  <si>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</si>
  <si>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</si>
  <si>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</si>
  <si>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</si>
  <si>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</si>
  <si>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</si>
  <si>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</si>
  <si>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</si>
  <si>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</si>
  <si>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</si>
  <si>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</si>
  <si>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</si>
  <si>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</si>
  <si>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</si>
  <si>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</si>
  <si>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</si>
  <si>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</si>
  <si>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</si>
  <si>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</si>
  <si>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</si>
  <si>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</si>
  <si>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</si>
  <si>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</si>
  <si>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</si>
  <si>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</si>
  <si>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</si>
  <si>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</si>
  <si>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</si>
  <si>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</si>
  <si>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</si>
  <si>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</si>
  <si>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</si>
  <si>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</si>
  <si>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</si>
  <si>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</si>
  <si>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</si>
  <si>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</si>
  <si>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</si>
  <si>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</si>
  <si>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</si>
  <si>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</si>
  <si>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</si>
  <si>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</si>
  <si>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</si>
  <si>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</si>
  <si>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</si>
  <si>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</si>
  <si>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</si>
  <si>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</si>
  <si>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</si>
  <si>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</si>
  <si>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</si>
  <si>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</si>
  <si>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</si>
  <si>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</si>
  <si>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</si>
  <si>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</si>
  <si>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</si>
  <si>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</si>
  <si>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</si>
  <si>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</si>
  <si>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</si>
  <si>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</si>
  <si>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</si>
  <si>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</si>
  <si>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</si>
  <si>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</si>
  <si>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</si>
  <si>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</si>
  <si>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</si>
  <si>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</si>
  <si>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</si>
  <si>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</si>
  <si>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</si>
  <si>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</si>
  <si>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</si>
  <si>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</si>
  <si>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</si>
  <si>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</si>
  <si>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</si>
  <si>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</si>
  <si>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</si>
  <si>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</si>
  <si>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</si>
  <si>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</si>
  <si>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</si>
  <si>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</si>
  <si>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</si>
  <si>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</si>
  <si>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</si>
  <si>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</si>
  <si>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</si>
  <si>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</si>
  <si>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</si>
  <si>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</si>
  <si>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</si>
  <si>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</si>
  <si>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</si>
  <si>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</si>
  <si>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</si>
  <si>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</si>
  <si>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</si>
  <si>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</si>
  <si>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</si>
  <si>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</si>
  <si>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</si>
  <si>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</si>
  <si>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</si>
  <si>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</si>
  <si>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</si>
  <si>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</si>
  <si>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</si>
  <si>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</si>
  <si>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</si>
  <si>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</si>
  <si>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</si>
  <si>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</si>
  <si>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</si>
  <si>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</si>
  <si>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</si>
  <si>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</si>
  <si>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</si>
  <si>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</si>
  <si>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</si>
  <si>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</si>
  <si>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</si>
  <si>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</si>
  <si>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</si>
  <si>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</si>
  <si>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</si>
  <si>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</si>
  <si>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</si>
  <si>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</si>
  <si>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</si>
  <si>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</si>
  <si>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</si>
  <si>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</si>
  <si>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</si>
  <si>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</si>
  <si>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</si>
  <si>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</si>
  <si>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</si>
  <si>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</si>
  <si>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</si>
  <si>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</si>
  <si>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</si>
  <si>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</si>
  <si>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</si>
  <si>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</si>
  <si>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</si>
  <si>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</si>
  <si>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</si>
  <si>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</si>
  <si>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</si>
  <si>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</si>
  <si>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</si>
  <si>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</si>
  <si>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</si>
  <si>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</si>
  <si>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</si>
  <si>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</si>
  <si>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</si>
  <si>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</si>
  <si>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</si>
  <si>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</si>
  <si>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</si>
  <si>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</si>
  <si>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</si>
  <si>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</si>
  <si>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</si>
  <si>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</si>
  <si>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</si>
  <si>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</si>
  <si>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</si>
  <si>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</si>
  <si>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</si>
  <si>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</si>
  <si>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</si>
  <si>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</si>
  <si>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</si>
  <si>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</si>
  <si>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</si>
  <si>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</si>
  <si>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</si>
  <si>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</si>
  <si>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</si>
  <si>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</si>
  <si>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</si>
  <si>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</si>
  <si>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</si>
  <si>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</si>
  <si>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</si>
  <si>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</si>
  <si>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</si>
  <si>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</si>
  <si>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</si>
  <si>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</si>
  <si>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</si>
  <si>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</si>
  <si>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</si>
  <si>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</si>
  <si>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</si>
  <si>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</si>
  <si>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</si>
  <si>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</si>
  <si>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</si>
  <si>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</si>
  <si>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</si>
  <si>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</si>
  <si>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</si>
  <si>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</si>
  <si>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</si>
  <si>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</si>
  <si>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</si>
  <si>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</si>
  <si>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</si>
  <si>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</si>
  <si>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</si>
  <si>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</si>
  <si>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</si>
  <si>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</si>
  <si>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</si>
  <si>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</si>
  <si>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</si>
  <si>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</si>
  <si>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</si>
  <si>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</si>
  <si>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</si>
  <si>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</si>
  <si>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</si>
  <si>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</si>
  <si>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</si>
  <si>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</si>
  <si>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</si>
  <si>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</si>
  <si>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</si>
  <si>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</si>
  <si>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</si>
  <si>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</si>
  <si>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</si>
  <si>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</si>
  <si>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</si>
  <si>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</si>
  <si>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</si>
  <si>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</si>
  <si>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</si>
  <si>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</si>
  <si>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</si>
  <si>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</si>
  <si>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</si>
  <si>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</si>
  <si>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</si>
  <si>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</si>
  <si>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</si>
  <si>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</si>
  <si>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</si>
  <si>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</si>
  <si>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</si>
  <si>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</si>
  <si>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</si>
  <si>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</si>
  <si>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</si>
  <si>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</si>
  <si>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</si>
  <si>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</si>
  <si>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</si>
  <si>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</si>
  <si>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</si>
  <si>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</si>
  <si>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</si>
  <si>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</si>
  <si>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</si>
  <si>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</si>
  <si>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</si>
  <si>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</si>
  <si>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</si>
  <si>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</si>
  <si>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</si>
  <si>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</si>
  <si>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</si>
  <si>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</si>
  <si>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</si>
  <si>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</si>
  <si>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</si>
  <si>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</si>
  <si>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</si>
  <si>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</si>
  <si>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</si>
  <si>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</si>
  <si>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</si>
  <si>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</si>
  <si>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</si>
  <si>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</si>
  <si>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</si>
  <si>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</si>
  <si>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</si>
  <si>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</si>
  <si>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</si>
  <si>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</si>
  <si>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</si>
  <si>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</si>
  <si>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</si>
  <si>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</si>
  <si>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</si>
  <si>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</si>
  <si>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</si>
  <si>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</si>
  <si>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</si>
  <si>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</si>
  <si>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</si>
  <si>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</si>
  <si>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</si>
  <si>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</si>
  <si>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</si>
  <si>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</si>
  <si>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</si>
  <si>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</si>
  <si>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</si>
  <si>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</si>
  <si>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</si>
  <si>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</si>
  <si>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</si>
  <si>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</si>
  <si>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</si>
  <si>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</si>
  <si>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</si>
  <si>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</si>
  <si>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</si>
  <si>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</si>
  <si>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</si>
  <si>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</si>
  <si>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</si>
  <si>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</si>
  <si>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</si>
  <si>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</si>
  <si>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</si>
  <si>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</si>
  <si>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</si>
  <si>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</si>
  <si>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</si>
  <si>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</si>
  <si>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</si>
  <si>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</si>
  <si>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</si>
  <si>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</si>
  <si>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</si>
  <si>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</si>
  <si>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</si>
  <si>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</si>
  <si>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</si>
  <si>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</si>
  <si>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</si>
  <si>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</si>
  <si>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</si>
  <si>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</si>
  <si>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</si>
  <si>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</si>
  <si>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</si>
  <si>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</si>
  <si>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</si>
  <si>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</si>
  <si>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</si>
  <si>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</si>
  <si>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</si>
  <si>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</si>
  <si>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</si>
  <si>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</si>
  <si>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</si>
  <si>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</si>
  <si>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</si>
  <si>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</si>
  <si>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</si>
  <si>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</si>
  <si>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</si>
  <si>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</si>
  <si>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</si>
  <si>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</si>
  <si>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</si>
  <si>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</si>
  <si>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</si>
  <si>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</si>
  <si>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</si>
  <si>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</si>
  <si>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</si>
  <si>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</si>
  <si>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</si>
  <si>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</si>
  <si>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</si>
  <si>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</si>
  <si>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</si>
  <si>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</si>
  <si>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</si>
  <si>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</si>
  <si>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</si>
  <si>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</si>
  <si>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</si>
  <si>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</si>
  <si>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</si>
  <si>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</si>
  <si>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</si>
  <si>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</si>
  <si>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</si>
  <si>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</si>
  <si>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</si>
  <si>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</si>
  <si>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</si>
  <si>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</si>
  <si>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</si>
  <si>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</si>
  <si>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</si>
  <si>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</si>
  <si>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</si>
  <si>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</si>
  <si>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</si>
  <si>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</si>
  <si>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</si>
  <si>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</si>
  <si>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</si>
  <si>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</si>
  <si>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</si>
  <si>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</si>
  <si>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</si>
  <si>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</si>
  <si>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</si>
  <si>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</si>
  <si>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</si>
  <si>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</si>
  <si>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</si>
  <si>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</si>
  <si>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</si>
  <si>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</si>
  <si>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</si>
  <si>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</si>
  <si>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</si>
  <si>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</si>
  <si>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</si>
  <si>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</si>
  <si>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</si>
  <si>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</si>
  <si>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</si>
  <si>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</si>
  <si>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</si>
  <si>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</si>
  <si>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</si>
  <si>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</si>
  <si>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</si>
  <si>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</si>
  <si>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</si>
  <si>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</si>
  <si>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</si>
  <si>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</si>
  <si>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</si>
  <si>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</si>
  <si>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</si>
  <si>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</si>
  <si>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</si>
  <si>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</si>
  <si>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</si>
  <si>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</si>
  <si>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</si>
  <si>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</si>
  <si>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</si>
  <si>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</si>
  <si>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</si>
  <si>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</si>
  <si>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</si>
  <si>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</si>
  <si>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</si>
  <si>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</si>
  <si>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</si>
  <si>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</si>
  <si>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</si>
  <si>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</si>
  <si>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</si>
  <si>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</si>
  <si>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</si>
  <si>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</si>
  <si>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</si>
  <si>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</si>
  <si>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</si>
  <si>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</si>
  <si>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</si>
  <si>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</si>
  <si>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</si>
  <si>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</si>
  <si>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</si>
  <si>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</si>
  <si>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</si>
  <si>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</si>
  <si>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</si>
  <si>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</si>
  <si>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</si>
  <si>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</si>
  <si>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</si>
  <si>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</si>
  <si>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</si>
  <si>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</si>
  <si>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</si>
  <si>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</si>
  <si>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</si>
  <si>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</si>
  <si>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</si>
  <si>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</si>
  <si>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</si>
  <si>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</si>
  <si>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</si>
  <si>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</si>
  <si>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</si>
  <si>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</si>
  <si>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</si>
  <si>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</si>
  <si>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</si>
  <si>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</si>
  <si>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</si>
  <si>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</si>
  <si>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</si>
  <si>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</si>
  <si>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</si>
  <si>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</si>
  <si>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</si>
  <si>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</si>
  <si>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</si>
  <si>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</si>
  <si>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</si>
  <si>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</si>
  <si>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</si>
  <si>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</si>
  <si>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</si>
  <si>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</si>
  <si>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</si>
  <si>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</si>
  <si>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</si>
  <si>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</si>
  <si>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</si>
  <si>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</si>
  <si>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</si>
  <si>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</si>
  <si>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</si>
  <si>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</si>
  <si>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</si>
  <si>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</si>
  <si>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</si>
  <si>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</si>
  <si>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</si>
  <si>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</si>
  <si>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</si>
  <si>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</si>
  <si>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</si>
  <si>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</si>
  <si>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</si>
  <si>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</si>
  <si>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</si>
  <si>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</si>
  <si>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</si>
  <si>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</si>
  <si>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</si>
  <si>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</si>
  <si>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</si>
  <si>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</si>
  <si>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</si>
  <si>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</si>
  <si>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</si>
  <si>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</si>
  <si>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</si>
  <si>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</si>
  <si>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</si>
  <si>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</si>
  <si>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</si>
  <si>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</si>
  <si>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</si>
  <si>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</si>
  <si>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</si>
  <si>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</si>
  <si>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</si>
  <si>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</si>
  <si>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</si>
  <si>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</si>
  <si>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</si>
  <si>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</si>
  <si>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</si>
  <si>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</si>
  <si>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</si>
  <si>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</si>
  <si>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</si>
  <si>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</si>
  <si>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</si>
  <si>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</si>
  <si>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</si>
  <si>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</si>
  <si>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</si>
  <si>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</si>
  <si>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</si>
  <si>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</si>
  <si>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</si>
  <si>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</si>
  <si>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</si>
  <si>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</si>
  <si>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</si>
  <si>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</si>
  <si>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</si>
  <si>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</si>
  <si>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</si>
  <si>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</si>
  <si>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</si>
  <si>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</si>
  <si>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</si>
  <si>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</si>
  <si>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</si>
  <si>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</si>
  <si>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</si>
  <si>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</si>
  <si>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</si>
  <si>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</si>
  <si>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</si>
  <si>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</si>
  <si>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</si>
  <si>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</si>
  <si>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</si>
  <si>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</si>
  <si>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</si>
  <si>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</si>
  <si>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</si>
  <si>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</si>
  <si>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</si>
  <si>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</si>
  <si>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</si>
  <si>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</si>
  <si>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</si>
  <si>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</si>
  <si>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</si>
  <si>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</si>
  <si>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</si>
  <si>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</si>
  <si>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</si>
  <si>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</si>
  <si>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</si>
  <si>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</si>
  <si>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</si>
  <si>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</si>
  <si>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</si>
  <si>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</si>
  <si>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</si>
  <si>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</si>
  <si>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</si>
  <si>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</si>
  <si>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</si>
  <si>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</si>
  <si>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</si>
  <si>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</si>
  <si>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</si>
  <si>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</si>
  <si>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</si>
  <si>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</si>
  <si>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</si>
  <si>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</si>
  <si>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</si>
  <si>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</si>
  <si>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</si>
  <si>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</si>
  <si>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</si>
  <si>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</si>
  <si>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</si>
  <si>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</si>
  <si>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</si>
  <si>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</si>
  <si>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</si>
  <si>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</si>
  <si>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</si>
  <si>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</si>
  <si>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</si>
  <si>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</si>
  <si>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</si>
  <si>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</si>
  <si>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</si>
  <si>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</si>
  <si>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</si>
  <si>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</si>
  <si>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</si>
  <si>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</si>
  <si>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</si>
  <si>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</si>
  <si>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</si>
  <si>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</si>
  <si>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</si>
  <si>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</si>
  <si>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</si>
  <si>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</si>
  <si>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</si>
  <si>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</si>
  <si>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</si>
  <si>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</si>
  <si>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</si>
  <si>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</si>
  <si>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</si>
  <si>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</si>
  <si>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</si>
  <si>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</si>
  <si>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</si>
  <si>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</si>
  <si>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</si>
  <si>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</si>
  <si>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</si>
  <si>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</si>
  <si>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</si>
  <si>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</si>
  <si>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</si>
  <si>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</si>
  <si>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</si>
  <si>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</si>
  <si>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</si>
  <si>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</si>
  <si>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</si>
  <si>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</si>
  <si>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</si>
  <si>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</si>
  <si>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</si>
  <si>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</si>
  <si>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</si>
  <si>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</si>
  <si>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</si>
  <si>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</si>
  <si>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</si>
  <si>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</si>
  <si>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</si>
  <si>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</si>
  <si>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</si>
  <si>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</si>
  <si>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</si>
  <si>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</si>
  <si>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</si>
  <si>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</si>
  <si>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</si>
  <si>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</si>
  <si>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</si>
  <si>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</si>
  <si>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</si>
  <si>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</si>
  <si>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</si>
  <si>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</si>
  <si>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</si>
  <si>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</si>
  <si>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</si>
  <si>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</si>
  <si>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</si>
  <si>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</si>
  <si>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</si>
  <si>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</si>
  <si>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</si>
  <si>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</si>
  <si>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</si>
  <si>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</si>
  <si>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</si>
  <si>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</si>
  <si>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</si>
  <si>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</si>
  <si>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</si>
  <si>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</si>
  <si>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</si>
  <si>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</si>
  <si>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</si>
  <si>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</si>
  <si>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</si>
  <si>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</si>
  <si>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</si>
  <si>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</si>
  <si>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</si>
  <si>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</si>
  <si>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</si>
  <si>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</si>
  <si>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</si>
  <si>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</si>
  <si>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</si>
  <si>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</si>
  <si>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</si>
  <si>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</si>
  <si>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</si>
  <si>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</si>
  <si>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</si>
  <si>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</si>
  <si>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</si>
  <si>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</si>
  <si>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</si>
  <si>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</si>
  <si>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</si>
  <si>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</si>
  <si>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</si>
  <si>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</si>
  <si>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</si>
  <si>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</si>
  <si>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</si>
  <si>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</si>
  <si>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</si>
  <si>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</si>
  <si>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</si>
  <si>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</si>
  <si>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</si>
  <si>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</si>
  <si>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</si>
  <si>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</si>
  <si>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</si>
  <si>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</si>
  <si>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</si>
  <si>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</si>
  <si>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</si>
  <si>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</si>
  <si>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</si>
  <si>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</si>
  <si>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</si>
  <si>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</si>
  <si>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</si>
  <si>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</si>
  <si>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</si>
  <si>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</si>
  <si>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</si>
  <si>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</si>
  <si>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</si>
  <si>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</si>
  <si>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</si>
  <si>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</si>
  <si>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</si>
  <si>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</si>
  <si>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</si>
  <si>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</si>
  <si>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</si>
  <si>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</si>
  <si>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</si>
  <si>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</si>
  <si>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</si>
  <si>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</si>
  <si>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</si>
  <si>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</si>
  <si>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</si>
  <si>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</si>
  <si>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</si>
  <si>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</si>
  <si>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</si>
  <si>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</si>
  <si>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</si>
  <si>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</si>
  <si>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</si>
  <si>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</si>
  <si>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</si>
  <si>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</si>
  <si>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</si>
  <si>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</si>
  <si>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</si>
  <si>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</si>
  <si>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</si>
  <si>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</si>
  <si>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</si>
  <si>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</si>
  <si>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</si>
  <si>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</si>
  <si>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</si>
  <si>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</si>
  <si>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</si>
  <si>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</si>
  <si>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</si>
  <si>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</si>
  <si>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</si>
  <si>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</si>
  <si>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</si>
  <si>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</si>
  <si>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</si>
  <si>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</si>
  <si>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</si>
  <si>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</si>
  <si>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</si>
  <si>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</si>
  <si>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</si>
  <si>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</si>
  <si>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</si>
  <si>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</si>
  <si>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</si>
  <si>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</si>
  <si>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</si>
  <si>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</si>
  <si>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</si>
  <si>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</si>
  <si>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</si>
  <si>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</si>
  <si>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</si>
  <si>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</si>
  <si>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</si>
  <si>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</si>
  <si>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</si>
  <si>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</si>
  <si>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</si>
  <si>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</si>
  <si>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</si>
  <si>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</si>
  <si>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</si>
  <si>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</si>
  <si>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</si>
  <si>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</si>
  <si>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</si>
  <si>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</si>
  <si>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</si>
  <si>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</si>
  <si>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</si>
  <si>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</si>
  <si>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</si>
  <si>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</si>
  <si>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</si>
  <si>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</si>
  <si>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</si>
  <si>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</si>
  <si>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</si>
  <si>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</si>
  <si>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</si>
  <si>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</si>
  <si>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</si>
  <si>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</si>
  <si>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</si>
  <si>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</si>
  <si>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</si>
  <si>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</si>
  <si>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</si>
  <si>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</si>
  <si>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</si>
  <si>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</si>
  <si>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</si>
  <si>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</si>
  <si>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</si>
  <si>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</si>
  <si>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</si>
  <si>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</si>
  <si>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</si>
  <si>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</si>
  <si>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</si>
  <si>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</si>
  <si>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</si>
  <si>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</si>
  <si>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</si>
  <si>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</si>
  <si>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</si>
  <si>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</si>
  <si>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</si>
  <si>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</si>
  <si>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</si>
  <si>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</si>
  <si>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</si>
  <si>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</si>
  <si>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</si>
  <si>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</si>
  <si>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</si>
  <si>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</si>
  <si>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</si>
  <si>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</si>
  <si>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</si>
  <si>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</si>
  <si>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</si>
  <si>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</si>
  <si>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</si>
  <si>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</si>
  <si>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</si>
  <si>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</si>
  <si>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</si>
  <si>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</si>
  <si>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</si>
  <si>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</si>
  <si>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</si>
  <si>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</si>
  <si>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</si>
  <si>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</si>
  <si>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</si>
  <si>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</si>
  <si>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</si>
  <si>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</si>
  <si>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</si>
  <si>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</si>
  <si>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</si>
  <si>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</si>
  <si>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</si>
  <si>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</si>
  <si>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</si>
  <si>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</si>
  <si>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</si>
  <si>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</si>
  <si>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</si>
  <si>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</si>
  <si>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</si>
  <si>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</si>
  <si>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</si>
  <si>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</si>
  <si>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</si>
  <si>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</si>
  <si>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</si>
  <si>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</si>
  <si>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</si>
  <si>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</si>
  <si>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</si>
  <si>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</si>
  <si>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</si>
  <si>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</si>
  <si>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</si>
  <si>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</si>
  <si>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</si>
  <si>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</si>
  <si>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</si>
  <si>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</si>
  <si>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</si>
  <si>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</si>
  <si>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</si>
  <si>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</si>
  <si>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</si>
  <si>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</si>
  <si>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</si>
  <si>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</si>
  <si>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</si>
  <si>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</si>
  <si>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</si>
  <si>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</si>
  <si>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</si>
  <si>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</si>
  <si>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</si>
  <si>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</si>
  <si>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</si>
  <si>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</si>
  <si>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</si>
  <si>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</si>
  <si>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</si>
  <si>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</si>
  <si>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</si>
  <si>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</si>
  <si>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</si>
  <si>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</si>
  <si>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</si>
  <si>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</si>
  <si>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</si>
  <si>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</si>
  <si>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</si>
  <si>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</si>
  <si>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</si>
  <si>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</si>
  <si>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</si>
  <si>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</si>
  <si>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</si>
  <si>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</si>
  <si>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</si>
  <si>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</si>
  <si>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</si>
  <si>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</si>
  <si>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</si>
  <si>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</si>
  <si>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</si>
  <si>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</si>
  <si>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</si>
  <si>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</si>
  <si>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</si>
  <si>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</si>
  <si>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</si>
  <si>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</si>
  <si>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</si>
  <si>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</si>
  <si>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</si>
  <si>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</si>
  <si>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</si>
  <si>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</si>
  <si>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</si>
  <si>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</si>
  <si>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</si>
  <si>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</si>
  <si>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</si>
  <si>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</si>
  <si>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</si>
  <si>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</si>
  <si>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</si>
  <si>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</si>
  <si>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</si>
  <si>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</si>
  <si>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</si>
  <si>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</si>
  <si>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</si>
  <si>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</si>
  <si>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</si>
  <si>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</si>
  <si>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</si>
  <si>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</si>
  <si>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</si>
  <si>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</si>
  <si>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</si>
  <si>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</si>
  <si>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</si>
  <si>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</si>
  <si>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</si>
  <si>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</si>
  <si>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</si>
  <si>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</si>
  <si>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</si>
  <si>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</si>
  <si>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</si>
  <si>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</si>
  <si>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</si>
  <si>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</si>
  <si>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</si>
  <si>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</si>
  <si>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</si>
  <si>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</si>
  <si>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</si>
  <si>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</si>
  <si>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</si>
  <si>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</si>
  <si>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</si>
  <si>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</si>
  <si>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</si>
  <si>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</si>
  <si>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</si>
  <si>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</si>
  <si>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</si>
  <si>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</si>
  <si>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</si>
  <si>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</si>
  <si>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</si>
  <si>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</si>
  <si>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</si>
  <si>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</si>
  <si>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</si>
  <si>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</si>
  <si>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</si>
  <si>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</si>
  <si>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</si>
  <si>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</si>
  <si>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</si>
  <si>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</si>
  <si>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</si>
  <si>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</si>
  <si>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</si>
  <si>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</si>
  <si>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</si>
  <si>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</si>
  <si>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</si>
  <si>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</si>
  <si>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</si>
  <si>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</si>
  <si>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</si>
  <si>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</si>
  <si>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</si>
  <si>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</si>
  <si>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</si>
  <si>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</si>
  <si>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</si>
  <si>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</si>
  <si>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</si>
  <si>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</si>
  <si>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</si>
  <si>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</si>
  <si>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</si>
  <si>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</si>
  <si>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</si>
  <si>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</si>
  <si>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</si>
  <si>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</si>
  <si>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</si>
  <si>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</si>
  <si>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</si>
  <si>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</si>
  <si>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</si>
  <si>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</si>
  <si>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</si>
  <si>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</si>
  <si>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</si>
  <si>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</si>
  <si>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</si>
  <si>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</si>
  <si>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</si>
  <si>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</si>
  <si>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</si>
  <si>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</si>
  <si>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</si>
  <si>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</si>
  <si>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</si>
  <si>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</si>
  <si>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</si>
  <si>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</si>
  <si>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</si>
  <si>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</si>
  <si>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</si>
  <si>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</si>
  <si>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</si>
  <si>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</si>
  <si>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</si>
  <si>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</si>
  <si>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</si>
  <si>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</si>
  <si>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</si>
  <si>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</si>
  <si>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</si>
  <si>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</si>
  <si>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</si>
  <si>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</si>
  <si>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</si>
  <si>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</si>
  <si>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</si>
  <si>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</si>
  <si>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</si>
  <si>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</si>
  <si>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</si>
  <si>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</si>
  <si>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</si>
  <si>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</si>
  <si>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</si>
  <si>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</si>
  <si>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</si>
  <si>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</si>
  <si>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</si>
  <si>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</si>
  <si>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</si>
  <si>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</si>
  <si>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</si>
  <si>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</si>
  <si>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</si>
  <si>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</si>
  <si>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</si>
  <si>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</si>
  <si>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</si>
  <si>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</si>
  <si>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</si>
  <si>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</si>
  <si>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</si>
  <si>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</si>
  <si>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</si>
  <si>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</si>
  <si>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</si>
  <si>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</si>
  <si>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</si>
  <si>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</si>
  <si>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</si>
  <si>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</si>
  <si>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</si>
  <si>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</si>
  <si>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</si>
  <si>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</si>
  <si>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</si>
  <si>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</si>
  <si>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</si>
  <si>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</si>
  <si>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</si>
  <si>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</si>
  <si>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</si>
  <si>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</si>
  <si>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</si>
  <si>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</si>
  <si>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</si>
  <si>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</si>
  <si>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</si>
  <si>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</si>
  <si>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</si>
  <si>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</si>
  <si>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</si>
  <si>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</si>
  <si>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</si>
  <si>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</si>
  <si>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</si>
  <si>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</si>
  <si>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</si>
  <si>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</si>
  <si>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</si>
  <si>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</si>
  <si>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</si>
  <si>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</si>
  <si>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</si>
  <si>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</si>
  <si>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</si>
  <si>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</si>
  <si>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</si>
  <si>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</si>
  <si>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</si>
  <si>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</si>
  <si>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</si>
  <si>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</si>
  <si>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</si>
  <si>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</si>
  <si>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</si>
  <si>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</si>
  <si>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</si>
  <si>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</si>
  <si>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</si>
  <si>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</si>
  <si>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</si>
  <si>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</si>
  <si>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</si>
  <si>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</si>
  <si>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</si>
  <si>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</si>
  <si>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</si>
  <si>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</si>
  <si>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</si>
  <si>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</si>
  <si>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</si>
  <si>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</si>
  <si>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</si>
  <si>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</si>
  <si>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</si>
  <si>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</si>
  <si>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</si>
  <si>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</si>
  <si>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</si>
  <si>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</si>
  <si>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</si>
  <si>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</si>
  <si>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</si>
  <si>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</si>
  <si>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</si>
  <si>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</si>
  <si>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</si>
  <si>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</si>
  <si>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</si>
  <si>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</si>
  <si>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</si>
  <si>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</si>
  <si>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</si>
  <si>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</si>
  <si>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</si>
  <si>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</si>
  <si>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</si>
  <si>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</si>
  <si>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</si>
  <si>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</si>
  <si>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</si>
  <si>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</si>
  <si>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</si>
  <si>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</si>
  <si>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</si>
  <si>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</si>
  <si>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</si>
  <si>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</si>
  <si>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</si>
  <si>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</si>
  <si>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</si>
  <si>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</si>
  <si>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</si>
  <si>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</si>
  <si>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</si>
  <si>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</si>
  <si>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</si>
  <si>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</si>
  <si>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</si>
  <si>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</si>
  <si>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</si>
  <si>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</si>
  <si>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</si>
  <si>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</si>
  <si>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</si>
  <si>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</si>
  <si>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</si>
  <si>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</si>
  <si>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</si>
  <si>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</si>
  <si>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</si>
  <si>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</si>
  <si>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</si>
  <si>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</si>
  <si>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</si>
  <si>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</si>
  <si>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</si>
  <si>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</si>
  <si>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</si>
  <si>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</si>
  <si>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</si>
  <si>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</si>
  <si>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</si>
  <si>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</si>
  <si>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</si>
  <si>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</si>
  <si>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</si>
  <si>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</si>
  <si>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</si>
  <si>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</si>
  <si>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</si>
  <si>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</si>
  <si>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</si>
  <si>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</si>
  <si>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</si>
  <si>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</si>
  <si>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</si>
  <si>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</si>
  <si>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</si>
  <si>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</si>
  <si>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</si>
  <si>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</si>
  <si>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</si>
  <si>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</si>
  <si>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</si>
  <si>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</si>
  <si>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</si>
  <si>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</si>
  <si>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</si>
  <si>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</si>
  <si>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</si>
  <si>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</si>
  <si>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</si>
  <si>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</si>
  <si>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</si>
  <si>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</si>
  <si>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</si>
  <si>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</si>
  <si>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</si>
  <si>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</si>
  <si>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</si>
  <si>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</si>
  <si>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</si>
  <si>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</si>
  <si>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</si>
  <si>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</si>
  <si>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</si>
  <si>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</si>
  <si>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</si>
  <si>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</si>
  <si>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</si>
  <si>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</si>
  <si>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</si>
  <si>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</si>
  <si>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</si>
  <si>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</si>
  <si>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</si>
  <si>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</si>
  <si>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</si>
  <si>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</si>
  <si>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</si>
  <si>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</si>
  <si>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</si>
  <si>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</si>
  <si>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</si>
  <si>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</si>
  <si>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</si>
  <si>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</si>
  <si>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</si>
  <si>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</si>
  <si>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</si>
  <si>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</si>
  <si>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</si>
  <si>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</si>
  <si>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</si>
  <si>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</si>
  <si>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</si>
  <si>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</si>
  <si>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</si>
  <si>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</si>
  <si>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</si>
  <si>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</si>
  <si>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</si>
  <si>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</si>
  <si>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</si>
  <si>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</si>
  <si>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</si>
  <si>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</si>
  <si>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</si>
  <si>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</si>
  <si>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</si>
  <si>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</si>
  <si>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</si>
  <si>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</si>
  <si>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</si>
  <si>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</si>
  <si>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</si>
  <si>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</si>
  <si>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</si>
  <si>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</si>
  <si>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</si>
  <si>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</si>
  <si>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</si>
  <si>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</si>
  <si>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</si>
  <si>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</si>
  <si>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</si>
  <si>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</si>
  <si>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</si>
  <si>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</si>
  <si>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</si>
  <si>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</si>
  <si>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</si>
  <si>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</si>
  <si>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</si>
  <si>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</si>
  <si>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</si>
  <si>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</si>
  <si>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</si>
  <si>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</si>
  <si>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</si>
  <si>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</si>
  <si>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</si>
  <si>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</si>
  <si>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</si>
  <si>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</si>
  <si>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</si>
  <si>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</si>
  <si>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</si>
  <si>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</si>
  <si>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</si>
  <si>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</si>
  <si>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</si>
  <si>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</si>
  <si>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</si>
  <si>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</si>
  <si>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</si>
  <si>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</si>
  <si>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</si>
  <si>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</si>
  <si>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</si>
  <si>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</si>
  <si>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</si>
  <si>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</si>
  <si>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</si>
  <si>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</si>
  <si>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</si>
  <si>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</si>
  <si>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</si>
  <si>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</si>
  <si>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</si>
  <si>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</si>
  <si>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</si>
  <si>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</si>
  <si>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</si>
  <si>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</si>
  <si>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</si>
  <si>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</si>
  <si>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</si>
  <si>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</si>
  <si>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</si>
  <si>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</si>
  <si>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</si>
  <si>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</si>
  <si>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</si>
  <si>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</si>
  <si>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</si>
  <si>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</si>
  <si>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</si>
  <si>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</si>
  <si>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</si>
  <si>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</si>
  <si>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</si>
  <si>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</si>
  <si>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</si>
  <si>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</si>
  <si>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</si>
  <si>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</si>
  <si>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</si>
  <si>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</si>
  <si>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</si>
  <si>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</si>
  <si>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</si>
  <si>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</si>
  <si>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</si>
  <si>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</si>
  <si>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</si>
  <si>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</si>
  <si>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</si>
  <si>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</si>
  <si>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</si>
  <si>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</si>
  <si>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</si>
  <si>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</si>
  <si>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</si>
  <si>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</si>
  <si>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</si>
  <si>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</si>
  <si>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</si>
  <si>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</si>
  <si>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</si>
  <si>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</si>
  <si>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</si>
  <si>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</si>
  <si>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</si>
  <si>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</si>
  <si>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</si>
  <si>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</si>
  <si>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</si>
  <si>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</si>
  <si>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</si>
  <si>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</si>
  <si>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</si>
  <si>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</si>
  <si>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</si>
  <si>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</si>
  <si>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</si>
  <si>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</si>
  <si>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</si>
  <si>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</si>
  <si>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</si>
  <si>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</si>
  <si>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</si>
  <si>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</si>
  <si>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</si>
  <si>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</si>
  <si>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</si>
  <si>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</si>
  <si>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</si>
  <si>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</si>
  <si>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</si>
  <si>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</si>
  <si>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</si>
  <si>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</si>
  <si>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</si>
  <si>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</si>
  <si>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</si>
  <si>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</si>
  <si>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</si>
  <si>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</si>
  <si>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</si>
  <si>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</si>
  <si>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</si>
  <si>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</si>
  <si>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</si>
  <si>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</si>
  <si>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</si>
  <si>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</si>
  <si>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</si>
  <si>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</si>
  <si>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</si>
  <si>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</si>
  <si>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</si>
  <si>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</si>
  <si>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</si>
  <si>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</si>
  <si>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</si>
  <si>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</si>
  <si>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</si>
  <si>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</si>
  <si>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</si>
  <si>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</si>
  <si>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</si>
  <si>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</si>
  <si>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</si>
  <si>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</si>
  <si>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</si>
  <si>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</si>
  <si>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</si>
  <si>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</si>
  <si>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</si>
  <si>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</si>
  <si>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</si>
  <si>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</si>
  <si>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</si>
  <si>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</si>
  <si>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</si>
  <si>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</si>
  <si>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</si>
  <si>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</si>
  <si>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</si>
  <si>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</si>
  <si>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</si>
  <si>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</si>
  <si>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</si>
  <si>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</si>
  <si>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</si>
  <si>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</si>
  <si>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</si>
  <si>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</si>
  <si>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</si>
  <si>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</si>
  <si>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</si>
  <si>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</si>
  <si>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</si>
  <si>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</si>
  <si>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</si>
  <si>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</si>
  <si>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</si>
  <si>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</si>
  <si>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</si>
  <si>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</si>
  <si>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</si>
  <si>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</si>
  <si>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</si>
  <si>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</si>
  <si>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</si>
  <si>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</si>
  <si>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</si>
  <si>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</si>
  <si>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</si>
  <si>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</si>
  <si>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</si>
  <si>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</si>
  <si>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</si>
  <si>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</si>
  <si>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</si>
  <si>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</si>
  <si>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</si>
  <si>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</si>
  <si>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</si>
  <si>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</si>
  <si>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</si>
  <si>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</si>
  <si>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</si>
  <si>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</si>
  <si>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</si>
  <si>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</si>
  <si>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</si>
  <si>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</si>
  <si>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</si>
  <si>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</si>
  <si>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</si>
  <si>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</si>
  <si>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</si>
  <si>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</si>
  <si>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</si>
  <si>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</si>
  <si>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</si>
  <si>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</si>
  <si>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</si>
  <si>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</si>
  <si>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</si>
  <si>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</si>
  <si>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</si>
  <si>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</si>
  <si>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</si>
  <si>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</si>
  <si>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</si>
  <si>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</si>
  <si>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</si>
  <si>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</si>
  <si>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</si>
  <si>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</si>
  <si>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</si>
  <si>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</si>
  <si>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</si>
  <si>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</si>
  <si>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</si>
  <si>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</si>
  <si>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</si>
  <si>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</si>
  <si>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</si>
  <si>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</si>
  <si>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</si>
  <si>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</si>
  <si>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</si>
  <si>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</si>
  <si>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</si>
  <si>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</si>
  <si>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</si>
  <si>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</si>
  <si>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</si>
  <si>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</si>
  <si>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</si>
  <si>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</si>
  <si>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</si>
  <si>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</si>
  <si>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</si>
  <si>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</si>
  <si>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</si>
  <si>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</si>
  <si>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</si>
  <si>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</si>
  <si>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</si>
  <si>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</si>
  <si>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</si>
  <si>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</si>
  <si>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</si>
  <si>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</si>
  <si>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</si>
  <si>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</si>
  <si>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</si>
  <si>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</si>
  <si>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</si>
  <si>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</si>
  <si>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</si>
  <si>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</si>
  <si>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</si>
  <si>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</si>
  <si>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</si>
  <si>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</si>
  <si>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</si>
  <si>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</si>
  <si>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</si>
  <si>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</si>
  <si>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</si>
  <si>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</si>
  <si>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</si>
  <si>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</si>
  <si>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</si>
  <si>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</si>
  <si>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</si>
  <si>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</si>
  <si>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</si>
  <si>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</si>
  <si>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</si>
  <si>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</si>
  <si>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</si>
  <si>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</si>
  <si>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</si>
  <si>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</si>
  <si>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</si>
  <si>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</si>
  <si>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</si>
  <si>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</si>
  <si>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</si>
  <si>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</si>
  <si>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</si>
  <si>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</si>
  <si>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</si>
  <si>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</si>
  <si>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</si>
  <si>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</si>
  <si>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</si>
  <si>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</si>
  <si>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</si>
  <si>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</si>
  <si>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</si>
  <si>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</si>
  <si>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</si>
  <si>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</si>
  <si>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</si>
  <si>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</si>
  <si>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</si>
  <si>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</si>
  <si>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</si>
  <si>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</si>
  <si>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</si>
  <si>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</si>
  <si>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</si>
  <si>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</si>
  <si>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</si>
  <si>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</si>
  <si>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</si>
  <si>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</si>
  <si>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</si>
  <si>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</si>
  <si>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</si>
  <si>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</si>
  <si>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</si>
  <si>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</si>
  <si>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</si>
  <si>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</si>
  <si>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</si>
  <si>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</si>
  <si>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</si>
  <si>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</si>
  <si>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</si>
  <si>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</si>
  <si>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</si>
  <si>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</si>
  <si>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</si>
  <si>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</si>
  <si>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</si>
  <si>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</si>
  <si>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</si>
  <si>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</si>
  <si>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</si>
  <si>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</si>
  <si>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</si>
  <si>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</si>
  <si>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</si>
  <si>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</si>
  <si>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</si>
  <si>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</si>
  <si>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</si>
  <si>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</si>
  <si>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</si>
  <si>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</si>
  <si>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</si>
  <si>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</si>
  <si>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</si>
  <si>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</si>
  <si>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</si>
  <si>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</si>
  <si>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</si>
  <si>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</si>
  <si>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</si>
  <si>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</si>
  <si>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</si>
  <si>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</si>
  <si>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</si>
  <si>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</si>
  <si>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</si>
  <si>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</si>
  <si>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</si>
  <si>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</si>
  <si>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</si>
  <si>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</si>
  <si>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</si>
  <si>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</si>
  <si>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</si>
  <si>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</si>
  <si>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</si>
  <si>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</si>
  <si>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</si>
  <si>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</si>
  <si>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</si>
  <si>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</si>
  <si>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</si>
  <si>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</si>
  <si>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</si>
  <si>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</si>
  <si>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</si>
  <si>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</si>
  <si>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</si>
  <si>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</si>
  <si>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</si>
  <si>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</si>
  <si>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</si>
  <si>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</si>
  <si>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</si>
  <si>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</si>
  <si>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</si>
  <si>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</si>
  <si>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</si>
  <si>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</si>
  <si>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</si>
  <si>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</si>
  <si>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</si>
  <si>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</si>
  <si>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</si>
  <si>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</si>
  <si>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</si>
  <si>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</si>
  <si>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</si>
  <si>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</si>
  <si>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</si>
  <si>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</si>
  <si>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</si>
  <si>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</si>
  <si>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</si>
  <si>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</si>
  <si>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</si>
  <si>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</si>
  <si>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</si>
  <si>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</si>
  <si>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</si>
  <si>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</si>
  <si>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</si>
  <si>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</si>
  <si>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</si>
  <si>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</si>
  <si>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</si>
  <si>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</si>
  <si>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</si>
  <si>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</si>
  <si>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</si>
  <si>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</si>
  <si>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</si>
  <si>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</si>
  <si>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</si>
  <si>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</si>
  <si>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</si>
  <si>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</si>
  <si>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</si>
  <si>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</si>
  <si>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</si>
  <si>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</si>
  <si>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</si>
  <si>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</si>
  <si>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</si>
  <si>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</si>
  <si>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</si>
  <si>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</si>
  <si>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</si>
  <si>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</si>
  <si>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</si>
  <si>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</si>
  <si>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</si>
  <si>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</si>
  <si>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</si>
  <si>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</si>
  <si>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</si>
  <si>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</si>
  <si>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</si>
  <si>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</si>
  <si>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</si>
  <si>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</si>
  <si>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</si>
  <si>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</si>
  <si>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</si>
  <si>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</si>
  <si>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</si>
  <si>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</si>
  <si>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</si>
  <si>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</si>
  <si>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</si>
  <si>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</si>
  <si>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</si>
  <si>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</si>
  <si>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</si>
  <si>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</si>
  <si>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</si>
  <si>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</si>
  <si>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</si>
  <si>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</si>
  <si>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</si>
  <si>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</si>
  <si>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</si>
  <si>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</si>
  <si>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</si>
  <si>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</si>
  <si>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</si>
  <si>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</si>
  <si>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</si>
  <si>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</si>
  <si>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</si>
  <si>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</si>
  <si>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</si>
  <si>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</si>
  <si>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</si>
  <si>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</si>
  <si>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</si>
  <si>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</si>
  <si>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</si>
  <si>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</si>
  <si>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</si>
  <si>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</si>
  <si>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</si>
  <si>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</si>
  <si>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</si>
  <si>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</si>
  <si>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</si>
  <si>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</si>
  <si>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</si>
  <si>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</si>
  <si>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</si>
  <si>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</si>
  <si>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</si>
  <si>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</si>
  <si>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</si>
  <si>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</si>
  <si>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</si>
  <si>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</si>
  <si>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</si>
  <si>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</si>
  <si>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</si>
  <si>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</si>
  <si>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</si>
  <si>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</si>
  <si>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</si>
  <si>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</si>
  <si>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</si>
  <si>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</si>
  <si>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</si>
  <si>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</si>
  <si>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</si>
  <si>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</si>
  <si>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</si>
  <si>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</si>
  <si>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</si>
  <si>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</si>
  <si>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</si>
  <si>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</si>
  <si>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</si>
  <si>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</si>
  <si>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</si>
  <si>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</si>
  <si>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</si>
  <si>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</si>
  <si>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</si>
  <si>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</si>
  <si>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</si>
  <si>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</si>
  <si>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</si>
  <si>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</si>
  <si>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</si>
  <si>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</si>
  <si>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</si>
  <si>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</si>
  <si>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</si>
  <si>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</si>
  <si>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</si>
  <si>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</si>
  <si>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</si>
  <si>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</si>
  <si>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</si>
  <si>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</si>
  <si>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</si>
  <si>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</si>
  <si>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</si>
  <si>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</si>
  <si>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</si>
  <si>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</si>
  <si>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</si>
  <si>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</si>
  <si>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</si>
  <si>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</si>
  <si>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</si>
  <si>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</si>
  <si>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</si>
  <si>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</si>
  <si>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</si>
  <si>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</si>
  <si>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</si>
  <si>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</si>
  <si>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</si>
  <si>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</si>
  <si>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</si>
  <si>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</si>
  <si>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</si>
  <si>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</si>
  <si>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</si>
  <si>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</si>
  <si>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</si>
  <si>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</si>
  <si>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</si>
  <si>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</si>
  <si>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</si>
  <si>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</si>
  <si>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</si>
  <si>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</si>
  <si>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</si>
  <si>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</si>
  <si>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</si>
  <si>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</si>
  <si>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</si>
  <si>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</si>
  <si>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</si>
  <si>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</si>
  <si>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</si>
  <si>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</si>
  <si>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</si>
  <si>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</si>
  <si>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</si>
  <si>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</si>
  <si>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</si>
  <si>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</si>
  <si>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</si>
  <si>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</si>
  <si>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</si>
  <si>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</si>
  <si>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</si>
  <si>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</si>
  <si>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</si>
  <si>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</si>
  <si>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</si>
  <si>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</si>
  <si>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</si>
  <si>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</si>
  <si>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</si>
  <si>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</si>
  <si>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</si>
  <si>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</si>
  <si>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</si>
  <si>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</si>
  <si>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</si>
  <si>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</si>
  <si>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</si>
  <si>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</si>
  <si>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</si>
  <si>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</si>
  <si>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</si>
  <si>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</si>
  <si>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</si>
  <si>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</si>
  <si>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</si>
  <si>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</si>
  <si>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</si>
  <si>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</si>
  <si>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</si>
  <si>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</si>
  <si>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</si>
  <si>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</si>
  <si>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</si>
  <si>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</si>
  <si>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</si>
  <si>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</si>
  <si>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</si>
  <si>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</si>
  <si>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</si>
  <si>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</si>
  <si>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</si>
  <si>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</si>
  <si>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</si>
  <si>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</si>
  <si>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</si>
  <si>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</si>
  <si>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</si>
  <si>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</si>
  <si>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</si>
  <si>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</si>
  <si>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</si>
  <si>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</si>
  <si>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</si>
  <si>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</si>
  <si>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</si>
  <si>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</si>
  <si>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</si>
  <si>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</si>
  <si>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</si>
  <si>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</si>
  <si>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</si>
  <si>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</si>
  <si>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</si>
  <si>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</si>
  <si>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</si>
  <si>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</si>
  <si>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</si>
  <si>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</si>
  <si>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</si>
  <si>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</si>
  <si>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</si>
  <si>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</si>
  <si>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</si>
  <si>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</si>
  <si>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</si>
  <si>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</si>
  <si>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</si>
  <si>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</si>
  <si>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</si>
  <si>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</si>
  <si>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</si>
  <si>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</si>
  <si>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</si>
  <si>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</si>
  <si>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</si>
  <si>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</si>
  <si>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</si>
  <si>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</si>
  <si>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</si>
  <si>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</si>
  <si>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</si>
  <si>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</si>
  <si>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</si>
  <si>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</si>
  <si>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</si>
  <si>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</si>
  <si>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</si>
  <si>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</si>
  <si>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</si>
  <si>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</si>
  <si>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</si>
  <si>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</si>
  <si>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</si>
  <si>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</si>
  <si>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</si>
  <si>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</si>
  <si>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</si>
  <si>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</si>
  <si>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</si>
  <si>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</si>
  <si>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</si>
  <si>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</si>
  <si>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</si>
  <si>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</si>
  <si>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</si>
  <si>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</si>
  <si>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</si>
  <si>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</si>
  <si>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</si>
  <si>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</si>
  <si>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</si>
  <si>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</si>
  <si>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</si>
  <si>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</si>
  <si>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</si>
  <si>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</si>
  <si>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</si>
  <si>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</si>
  <si>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</si>
  <si>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</si>
  <si>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</si>
  <si>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</si>
  <si>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</si>
  <si>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</si>
  <si>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</si>
  <si>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</si>
  <si>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</si>
  <si>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</si>
  <si>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</si>
  <si>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</si>
  <si>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</si>
  <si>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</si>
  <si>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</si>
  <si>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</si>
  <si>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</si>
  <si>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</si>
  <si>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</si>
  <si>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</si>
  <si>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</si>
  <si>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</si>
  <si>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</si>
  <si>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</si>
  <si>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</si>
  <si>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</si>
  <si>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</si>
  <si>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</si>
  <si>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</si>
  <si>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</si>
  <si>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</si>
  <si>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</si>
  <si>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</si>
  <si>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</si>
  <si>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</si>
  <si>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</si>
  <si>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</si>
  <si>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</si>
  <si>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</si>
  <si>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</si>
  <si>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</si>
  <si>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</si>
  <si>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</si>
  <si>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</si>
  <si>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</si>
  <si>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</si>
  <si>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</si>
  <si>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</si>
  <si>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</si>
  <si>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</si>
  <si>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</si>
  <si>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</si>
  <si>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</si>
  <si>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</si>
  <si>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</si>
  <si>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</si>
  <si>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</si>
  <si>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</si>
  <si>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</si>
  <si>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</si>
  <si>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</si>
  <si>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</si>
  <si>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</si>
  <si>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</si>
  <si>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</si>
  <si>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</si>
  <si>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</si>
  <si>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</si>
  <si>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</si>
  <si>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</si>
  <si>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</si>
  <si>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</si>
  <si>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</si>
  <si>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</si>
  <si>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</si>
  <si>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</si>
  <si>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</si>
  <si>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</si>
  <si>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</si>
  <si>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</si>
  <si>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</si>
  <si>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</si>
  <si>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</si>
  <si>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</si>
  <si>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</si>
  <si>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</si>
  <si>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</si>
  <si>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</si>
  <si>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</si>
  <si>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</si>
  <si>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</si>
  <si>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</si>
  <si>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</si>
  <si>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</si>
  <si>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</si>
  <si>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</si>
  <si>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</si>
  <si>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</si>
  <si>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</si>
  <si>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</si>
  <si>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</si>
  <si>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</si>
  <si>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</si>
  <si>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</si>
  <si>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</si>
  <si>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</si>
  <si>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</si>
  <si>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</si>
  <si>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</si>
  <si>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</si>
  <si>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</si>
  <si>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</si>
  <si>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</si>
  <si>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</si>
  <si>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</si>
  <si>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</si>
  <si>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</si>
  <si>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</si>
  <si>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</si>
  <si>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</si>
  <si>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</si>
  <si>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</si>
  <si>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</si>
  <si>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</si>
  <si>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</si>
  <si>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</si>
  <si>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</si>
  <si>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</si>
  <si>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</si>
  <si>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</si>
  <si>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</si>
  <si>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</si>
  <si>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</si>
  <si>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</si>
  <si>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</si>
  <si>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</si>
  <si>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</si>
  <si>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</si>
  <si>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</si>
  <si>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</si>
  <si>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</si>
  <si>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</si>
  <si>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</si>
  <si>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</si>
  <si>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</si>
  <si>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</si>
  <si>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</si>
  <si>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</si>
  <si>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</si>
  <si>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</si>
  <si>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</si>
  <si>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</si>
  <si>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</si>
  <si>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</si>
  <si>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</si>
  <si>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</si>
  <si>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</si>
  <si>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</si>
  <si>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</si>
  <si>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</si>
  <si>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</si>
  <si>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</si>
  <si>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</si>
  <si>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</si>
  <si>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</si>
  <si>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</si>
  <si>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</si>
  <si>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</si>
  <si>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</si>
  <si>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</si>
  <si>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</si>
  <si>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</si>
  <si>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</si>
  <si>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</si>
  <si>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</si>
  <si>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</si>
  <si>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</si>
  <si>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</si>
  <si>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</si>
  <si>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</si>
  <si>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</si>
  <si>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</si>
  <si>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</si>
  <si>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</si>
  <si>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</si>
  <si>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</si>
  <si>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</si>
  <si>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</si>
  <si>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</si>
  <si>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</si>
  <si>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</si>
  <si>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</si>
  <si>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</si>
  <si>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</si>
  <si>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</si>
  <si>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</si>
  <si>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</si>
  <si>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</si>
  <si>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</si>
  <si>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</si>
  <si>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</si>
  <si>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</si>
  <si>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</si>
  <si>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</si>
  <si>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</si>
  <si>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</si>
  <si>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</si>
  <si>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</si>
  <si>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</si>
  <si>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</si>
  <si>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</si>
  <si>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</si>
  <si>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</si>
  <si>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</si>
  <si>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</si>
  <si>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</si>
  <si>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</si>
  <si>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</si>
  <si>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</si>
  <si>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</si>
  <si>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</si>
  <si>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</si>
  <si>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</si>
  <si>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</si>
  <si>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</si>
  <si>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</si>
  <si>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</si>
  <si>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</si>
  <si>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</si>
  <si>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</si>
  <si>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</si>
  <si>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</si>
  <si>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</si>
  <si>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</si>
  <si>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</si>
  <si>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</si>
  <si>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</si>
  <si>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</si>
  <si>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</si>
  <si>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</si>
  <si>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</si>
  <si>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</si>
  <si>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</si>
  <si>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</si>
  <si>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</si>
  <si>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</si>
  <si>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</si>
  <si>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</si>
  <si>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</si>
  <si>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</si>
  <si>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</si>
  <si>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</si>
  <si>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</si>
  <si>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</si>
  <si>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</si>
  <si>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</si>
  <si>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</si>
  <si>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</si>
  <si>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</si>
  <si>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</si>
  <si>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</si>
  <si>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</si>
  <si>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</si>
  <si>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</si>
  <si>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</si>
  <si>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</si>
  <si>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</si>
  <si>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</si>
  <si>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</si>
  <si>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</si>
  <si>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</si>
  <si>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</si>
  <si>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</si>
  <si>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</si>
  <si>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</si>
  <si>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</si>
  <si>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</si>
  <si>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</si>
  <si>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</si>
  <si>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</si>
  <si>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</si>
  <si>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</si>
  <si>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</si>
  <si>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</si>
  <si>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</si>
  <si>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</si>
  <si>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</si>
  <si>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</si>
  <si>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</si>
  <si>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</si>
  <si>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</si>
  <si>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</si>
  <si>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</si>
  <si>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</si>
  <si>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</si>
  <si>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</si>
  <si>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</si>
  <si>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</si>
  <si>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</si>
  <si>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</si>
  <si>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</si>
  <si>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</si>
  <si>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</si>
  <si>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</si>
  <si>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</si>
  <si>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</si>
  <si>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</si>
  <si>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</si>
  <si>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</si>
  <si>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</si>
  <si>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</si>
  <si>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</si>
  <si>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</si>
  <si>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</si>
  <si>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</si>
  <si>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</si>
  <si>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</si>
  <si>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</si>
  <si>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</si>
  <si>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</si>
  <si>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</si>
  <si>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</si>
  <si>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</si>
  <si>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</si>
  <si>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</si>
  <si>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</si>
  <si>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</si>
  <si>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</si>
  <si>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</si>
  <si>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</si>
  <si>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</si>
  <si>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</si>
  <si>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</si>
  <si>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</si>
  <si>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</si>
  <si>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</si>
  <si>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</si>
  <si>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</si>
  <si>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</si>
  <si>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</si>
  <si>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</si>
  <si>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</si>
  <si>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</si>
  <si>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</si>
  <si>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</si>
  <si>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</si>
  <si>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</si>
  <si>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</si>
  <si>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</si>
  <si>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</si>
  <si>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</si>
  <si>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</si>
  <si>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</si>
  <si>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</si>
  <si>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</si>
  <si>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</si>
  <si>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</si>
  <si>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</si>
  <si>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</si>
  <si>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</si>
  <si>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</si>
  <si>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</si>
  <si>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</si>
  <si>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</si>
  <si>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</si>
  <si>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</si>
  <si>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</si>
  <si>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</si>
  <si>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</si>
  <si>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</si>
  <si>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</si>
  <si>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</si>
  <si>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</si>
  <si>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</si>
  <si>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</si>
  <si>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</si>
  <si>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</si>
  <si>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</si>
  <si>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</si>
  <si>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</si>
  <si>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</si>
  <si>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</si>
  <si>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</si>
  <si>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</si>
  <si>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</si>
  <si>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</si>
  <si>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</si>
  <si>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</si>
  <si>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</si>
  <si>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</si>
  <si>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</si>
  <si>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</si>
  <si>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</si>
  <si>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</si>
  <si>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</si>
  <si>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</si>
  <si>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</si>
  <si>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</si>
  <si>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</si>
  <si>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</si>
  <si>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</si>
  <si>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</si>
  <si>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</si>
  <si>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</si>
  <si>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</si>
  <si>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</si>
  <si>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</si>
  <si>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</si>
  <si>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</si>
  <si>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</si>
  <si>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</si>
  <si>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</si>
  <si>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</si>
  <si>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</si>
  <si>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</si>
  <si>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</si>
  <si>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</si>
  <si>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</si>
  <si>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</si>
  <si>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</si>
  <si>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</si>
  <si>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</si>
  <si>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</si>
  <si>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</si>
  <si>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</si>
  <si>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</si>
  <si>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</si>
  <si>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</si>
  <si>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</si>
  <si>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</si>
  <si>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</si>
  <si>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</si>
  <si>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</si>
  <si>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</si>
  <si>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</si>
  <si>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</si>
  <si>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</si>
  <si>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</si>
  <si>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</si>
  <si>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</si>
  <si>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</si>
  <si>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</si>
  <si>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</si>
  <si>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</si>
  <si>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</si>
  <si>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</si>
  <si>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</si>
  <si>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</si>
  <si>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</si>
  <si>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</si>
  <si>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</si>
  <si>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</si>
  <si>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</si>
  <si>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</si>
  <si>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</si>
  <si>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</si>
  <si>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</si>
  <si>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</si>
  <si>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</si>
  <si>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</si>
  <si>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</si>
  <si>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</si>
  <si>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</si>
  <si>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</si>
  <si>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</si>
  <si>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</si>
  <si>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</si>
  <si>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</si>
  <si>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</si>
  <si>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</si>
  <si>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</si>
  <si>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</si>
  <si>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</si>
  <si>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</si>
  <si>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</si>
  <si>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</si>
  <si>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</si>
  <si>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</si>
  <si>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</si>
  <si>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</si>
  <si>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</si>
  <si>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</si>
  <si>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</si>
  <si>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</si>
  <si>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</si>
  <si>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</si>
  <si>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</si>
  <si>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</si>
  <si>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</si>
  <si>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</si>
  <si>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</si>
  <si>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</si>
  <si>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</si>
  <si>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</si>
  <si>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</si>
  <si>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</si>
  <si>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</si>
  <si>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</si>
  <si>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</si>
  <si>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</si>
  <si>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</si>
  <si>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</si>
  <si>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</si>
  <si>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</si>
  <si>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</si>
  <si>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</si>
  <si>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</si>
  <si>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</si>
  <si>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</si>
  <si>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</si>
  <si>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</si>
  <si>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</si>
  <si>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</si>
  <si>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</si>
  <si>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</si>
  <si>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</si>
  <si>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</si>
  <si>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</si>
  <si>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</si>
  <si>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</si>
  <si>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</si>
  <si>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</si>
  <si>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</si>
  <si>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</si>
  <si>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</si>
  <si>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</si>
  <si>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</si>
  <si>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</si>
  <si>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</si>
  <si>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</si>
  <si>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</si>
  <si>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</si>
  <si>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</si>
  <si>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</si>
  <si>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</si>
  <si>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</si>
  <si>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</si>
  <si>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</si>
  <si>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</si>
  <si>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</si>
  <si>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</si>
  <si>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</si>
  <si>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</si>
  <si>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</si>
  <si>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</si>
  <si>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</si>
  <si>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</si>
  <si>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</si>
  <si>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</si>
  <si>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</si>
  <si>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</si>
  <si>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</si>
  <si>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</si>
  <si>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</si>
  <si>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</si>
  <si>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</si>
  <si>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</si>
  <si>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</si>
  <si>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</si>
  <si>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</si>
  <si>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</si>
  <si>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</si>
  <si>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</si>
  <si>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</si>
  <si>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</si>
  <si>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</si>
  <si>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</si>
  <si>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</si>
  <si>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</si>
  <si>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</si>
  <si>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</si>
  <si>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</si>
  <si>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</si>
  <si>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</si>
  <si>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</si>
  <si>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</si>
  <si>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</si>
  <si>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</si>
  <si>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</si>
  <si>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</si>
  <si>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</si>
  <si>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</si>
  <si>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</si>
  <si>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</si>
  <si>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</si>
  <si>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</si>
  <si>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</si>
  <si>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</si>
  <si>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</si>
  <si>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</si>
  <si>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</si>
  <si>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</si>
  <si>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</si>
  <si>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</si>
  <si>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</si>
  <si>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</si>
  <si>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</si>
  <si>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</si>
  <si>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</si>
  <si>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</si>
  <si>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</si>
  <si>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</si>
  <si>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</si>
  <si>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</si>
  <si>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</si>
  <si>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</si>
  <si>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</si>
  <si>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</si>
  <si>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</si>
  <si>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</si>
  <si>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</si>
  <si>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</si>
  <si>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</si>
  <si>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</si>
  <si>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</si>
  <si>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</si>
  <si>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</si>
  <si>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</si>
  <si>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</si>
  <si>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</si>
  <si>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</si>
  <si>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</si>
  <si>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</si>
  <si>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</si>
  <si>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</si>
  <si>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</si>
  <si>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</si>
  <si>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</si>
  <si>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</si>
  <si>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</si>
  <si>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</si>
  <si>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</si>
  <si>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</si>
  <si>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</si>
  <si>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</si>
  <si>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</si>
  <si>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</si>
  <si>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</si>
  <si>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</si>
  <si>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</si>
  <si>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</si>
  <si>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</si>
  <si>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</si>
  <si>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</si>
  <si>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</si>
  <si>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</si>
  <si>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</si>
  <si>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</si>
  <si>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</si>
  <si>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</si>
  <si>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</si>
  <si>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</si>
  <si>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</si>
  <si>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</si>
  <si>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</si>
  <si>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</si>
  <si>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</si>
  <si>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</si>
  <si>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</si>
  <si>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</si>
  <si>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</si>
  <si>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</si>
  <si>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</si>
  <si>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</si>
  <si>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</si>
  <si>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</si>
  <si>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</si>
  <si>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</si>
  <si>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</si>
  <si>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</si>
  <si>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</si>
  <si>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</si>
  <si>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</si>
  <si>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</si>
  <si>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</si>
  <si>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</si>
  <si>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</si>
  <si>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</si>
  <si>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</si>
  <si>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</si>
  <si>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</si>
  <si>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</si>
  <si>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</si>
  <si>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</si>
  <si>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</si>
  <si>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</si>
  <si>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</si>
  <si>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</si>
  <si>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</si>
  <si>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</si>
  <si>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</si>
  <si>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</si>
  <si>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</si>
  <si>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</si>
  <si>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</si>
  <si>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</si>
  <si>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</si>
  <si>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</si>
  <si>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</si>
  <si>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</si>
  <si>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</si>
  <si>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</si>
  <si>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</si>
  <si>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</si>
  <si>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</si>
  <si>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</si>
  <si>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</si>
  <si>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</si>
  <si>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</si>
  <si>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</si>
  <si>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</si>
  <si>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</si>
  <si>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</si>
  <si>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</si>
  <si>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</si>
  <si>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</si>
  <si>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</si>
  <si>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</si>
  <si>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</si>
  <si>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</si>
  <si>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</si>
  <si>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</si>
  <si>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</si>
  <si>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</si>
  <si>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</si>
  <si>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</si>
  <si>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</si>
  <si>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</si>
  <si>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</si>
  <si>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</si>
  <si>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</si>
  <si>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</si>
  <si>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</si>
  <si>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</si>
  <si>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</si>
  <si>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</si>
  <si>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</si>
  <si>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</si>
  <si>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</si>
  <si>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</si>
  <si>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</si>
  <si>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</si>
  <si>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</si>
  <si>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</si>
  <si>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</si>
  <si>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</si>
  <si>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</si>
  <si>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</si>
  <si>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</si>
  <si>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</si>
  <si>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</si>
  <si>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</si>
  <si>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</si>
  <si>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</si>
  <si>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</si>
  <si>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</si>
  <si>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</si>
  <si>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</si>
  <si>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</si>
  <si>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</si>
  <si>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</si>
  <si>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</si>
  <si>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</si>
  <si>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</si>
  <si>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</si>
  <si>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</si>
  <si>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</si>
  <si>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</si>
  <si>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</si>
  <si>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</si>
  <si>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</si>
  <si>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</si>
  <si>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</si>
  <si>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</si>
  <si>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</si>
  <si>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</si>
  <si>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</si>
  <si>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</si>
  <si>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</si>
  <si>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</si>
  <si>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</si>
  <si>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</si>
  <si>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</si>
  <si>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</si>
  <si>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</si>
  <si>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</si>
  <si>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</si>
  <si>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</si>
  <si>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</si>
  <si>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</si>
  <si>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</si>
  <si>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</si>
  <si>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</si>
  <si>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</si>
  <si>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</si>
  <si>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</si>
  <si>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</si>
  <si>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</si>
  <si>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</si>
  <si>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</si>
  <si>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</si>
  <si>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</si>
  <si>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</si>
  <si>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</si>
  <si>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</si>
  <si>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</si>
  <si>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</si>
  <si>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</si>
  <si>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</si>
  <si>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</si>
  <si>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</si>
  <si>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</si>
  <si>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</si>
  <si>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</si>
  <si>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</si>
  <si>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</si>
  <si>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</si>
  <si>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</si>
  <si>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</si>
  <si>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</si>
  <si>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</si>
  <si>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</si>
  <si>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</si>
  <si>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</si>
  <si>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</si>
  <si>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</si>
  <si>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</si>
  <si>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</si>
  <si>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</si>
  <si>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</si>
  <si>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</si>
  <si>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</si>
  <si>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</si>
  <si>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</si>
  <si>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</si>
  <si>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</si>
  <si>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</si>
  <si>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</si>
  <si>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</si>
  <si>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</si>
  <si>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</si>
  <si>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</si>
  <si>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</si>
  <si>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</si>
  <si>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</si>
  <si>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</si>
  <si>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</si>
  <si>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</si>
  <si>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</si>
  <si>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</si>
  <si>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</si>
  <si>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</si>
  <si>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</si>
  <si>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</si>
  <si>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</si>
  <si>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</si>
  <si>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</si>
  <si>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</si>
  <si>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</si>
  <si>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</si>
  <si>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</si>
  <si>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</si>
  <si>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</si>
  <si>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</si>
  <si>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</si>
  <si>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</si>
  <si>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</si>
  <si>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</si>
  <si>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</si>
  <si>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</si>
  <si>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</si>
  <si>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</si>
  <si>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</si>
  <si>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</si>
  <si>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</si>
  <si>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</si>
  <si>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</si>
  <si>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</si>
  <si>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</si>
  <si>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</si>
  <si>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</si>
  <si>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</si>
  <si>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</si>
  <si>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</si>
  <si>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</si>
  <si>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</si>
  <si>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</si>
  <si>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</si>
  <si>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</si>
  <si>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</si>
  <si>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</si>
  <si>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</si>
  <si>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</si>
  <si>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</si>
  <si>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</si>
  <si>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</si>
  <si>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</si>
  <si>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</si>
  <si>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</si>
  <si>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</si>
  <si>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</si>
  <si>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</si>
  <si>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</si>
  <si>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</si>
  <si>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</si>
  <si>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</si>
  <si>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</si>
  <si>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</si>
  <si>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</si>
  <si>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</si>
  <si>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</si>
  <si>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</si>
  <si>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</si>
  <si>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</si>
  <si>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</si>
  <si>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</si>
  <si>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</si>
  <si>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</si>
  <si>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</si>
  <si>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</si>
  <si>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</si>
  <si>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</si>
  <si>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</si>
  <si>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</si>
  <si>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</si>
  <si>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</si>
  <si>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</si>
  <si>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</si>
  <si>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</si>
  <si>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</si>
  <si>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</si>
  <si>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</si>
  <si>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</si>
  <si>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</si>
  <si>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</si>
  <si>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</si>
  <si>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</si>
  <si>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</si>
  <si>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</si>
  <si>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</si>
  <si>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</si>
  <si>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</si>
  <si>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</si>
  <si>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</si>
  <si>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</si>
  <si>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</si>
  <si>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</si>
  <si>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</si>
  <si>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</si>
  <si>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</si>
  <si>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</si>
  <si>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</si>
  <si>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</si>
  <si>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</si>
  <si>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</si>
  <si>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</si>
  <si>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</si>
  <si>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</si>
  <si>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</si>
  <si>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</si>
  <si>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</si>
  <si>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</si>
  <si>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</si>
  <si>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</si>
  <si>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</si>
  <si>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</si>
  <si>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</si>
  <si>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</si>
  <si>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</si>
  <si>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</si>
  <si>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</si>
  <si>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</si>
  <si>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</si>
  <si>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</si>
  <si>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</si>
  <si>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</si>
  <si>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</si>
  <si>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</si>
  <si>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</si>
  <si>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</si>
  <si>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</si>
  <si>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</si>
  <si>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</si>
  <si>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</si>
  <si>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</si>
  <si>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</si>
  <si>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</si>
  <si>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</si>
  <si>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</si>
  <si>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</si>
  <si>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</si>
  <si>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</si>
  <si>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</si>
  <si>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</si>
  <si>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</si>
  <si>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</si>
  <si>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</si>
  <si>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</si>
  <si>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</si>
  <si>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</si>
  <si>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</si>
  <si>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</si>
  <si>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</si>
  <si>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</si>
  <si>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</si>
  <si>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</si>
  <si>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</si>
  <si>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</si>
  <si>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</si>
  <si>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</si>
  <si>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</si>
  <si>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</si>
  <si>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</si>
  <si>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</si>
  <si>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</si>
  <si>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</si>
  <si>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</si>
  <si>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</si>
  <si>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</si>
  <si>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</si>
  <si>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</si>
  <si>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</si>
  <si>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</si>
  <si>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</si>
  <si>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</si>
  <si>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</si>
  <si>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</si>
  <si>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</si>
  <si>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</si>
  <si>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</si>
  <si>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</si>
  <si>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</si>
  <si>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</si>
  <si>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</si>
  <si>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</si>
  <si>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</si>
  <si>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</si>
  <si>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</si>
  <si>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</si>
  <si>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</si>
  <si>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</si>
  <si>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</si>
  <si>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</si>
  <si>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</si>
  <si>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</si>
  <si>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</si>
  <si>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</si>
  <si>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</si>
  <si>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</si>
  <si>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</si>
  <si>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</si>
  <si>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</si>
  <si>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</si>
  <si>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</si>
  <si>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</si>
  <si>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</si>
  <si>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</si>
  <si>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</si>
  <si>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</si>
  <si>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</si>
  <si>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</si>
  <si>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</si>
  <si>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</si>
  <si>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</si>
  <si>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</si>
  <si>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</si>
  <si>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</si>
  <si>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</si>
  <si>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</si>
  <si>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</si>
  <si>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</si>
  <si>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</si>
  <si>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</si>
  <si>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</si>
  <si>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</si>
  <si>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</si>
  <si>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</si>
  <si>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</si>
  <si>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</si>
  <si>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</si>
  <si>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</si>
  <si>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</si>
  <si>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</si>
  <si>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</si>
  <si>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</si>
  <si>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</si>
  <si>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</si>
  <si>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</si>
  <si>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</si>
  <si>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</si>
  <si>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</si>
  <si>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</si>
  <si>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</si>
  <si>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</si>
  <si>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</si>
  <si>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</si>
  <si>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</si>
  <si>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</si>
  <si>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</si>
  <si>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</si>
  <si>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</si>
  <si>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</si>
  <si>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</si>
  <si>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</si>
  <si>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</si>
  <si>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</si>
  <si>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</si>
  <si>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</si>
  <si>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</si>
  <si>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</si>
  <si>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</si>
  <si>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</si>
  <si>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</si>
  <si>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</si>
  <si>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</si>
  <si>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</si>
  <si>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</si>
  <si>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</si>
  <si>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</si>
  <si>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</si>
  <si>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</si>
  <si>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</si>
  <si>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</si>
  <si>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</si>
  <si>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</si>
  <si>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</si>
  <si>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</si>
  <si>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</si>
  <si>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</si>
  <si>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</si>
  <si>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</si>
  <si>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</si>
  <si>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</si>
  <si>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</si>
  <si>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</si>
  <si>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</si>
  <si>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</si>
  <si>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</si>
  <si>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</si>
  <si>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</si>
  <si>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</si>
  <si>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</si>
  <si>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</si>
  <si>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</si>
  <si>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</si>
  <si>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</si>
  <si>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</si>
  <si>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</si>
  <si>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</si>
  <si>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</si>
  <si>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</si>
  <si>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</si>
  <si>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</si>
  <si>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</si>
  <si>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</si>
  <si>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</si>
  <si>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</si>
  <si>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</si>
  <si>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</si>
  <si>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</si>
  <si>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</si>
  <si>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</si>
  <si>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</si>
  <si>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</si>
  <si>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</si>
  <si>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</si>
  <si>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</si>
  <si>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</si>
  <si>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</si>
  <si>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</si>
  <si>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</si>
  <si>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</si>
  <si>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</si>
  <si>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</si>
  <si>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</si>
  <si>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</si>
  <si>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</si>
  <si>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</si>
  <si>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</si>
  <si>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</si>
  <si>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</si>
  <si>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</si>
  <si>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</si>
  <si>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</si>
  <si>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</si>
  <si>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</si>
  <si>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</si>
  <si>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</si>
  <si>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</si>
  <si>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</si>
  <si>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</si>
  <si>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</si>
  <si>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</si>
  <si>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</si>
  <si>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</si>
  <si>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</si>
  <si>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</si>
  <si>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</si>
  <si>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</si>
  <si>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</si>
  <si>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</si>
  <si>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</si>
  <si>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</si>
  <si>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</si>
  <si>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</si>
  <si>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</si>
  <si>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</si>
  <si>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</si>
  <si>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</si>
  <si>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</si>
  <si>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</si>
  <si>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</si>
  <si>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</si>
  <si>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</si>
  <si>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</si>
  <si>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</si>
  <si>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</si>
  <si>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</si>
  <si>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</si>
  <si>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</si>
  <si>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</si>
  <si>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</si>
  <si>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</si>
  <si>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</si>
  <si>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</si>
  <si>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</si>
  <si>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</si>
  <si>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</si>
  <si>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</si>
  <si>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</si>
  <si>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</si>
  <si>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</si>
  <si>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</si>
  <si>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</si>
  <si>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</si>
  <si>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</si>
  <si>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</si>
  <si>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</si>
  <si>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</si>
  <si>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</si>
  <si>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</si>
  <si>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</si>
  <si>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</si>
  <si>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</si>
  <si>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</si>
  <si>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</si>
  <si>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</si>
  <si>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</si>
  <si>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</si>
  <si>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</si>
  <si>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</si>
  <si>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</si>
  <si>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</si>
  <si>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</si>
  <si>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</si>
  <si>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</si>
  <si>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</si>
  <si>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</si>
  <si>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</si>
  <si>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</si>
  <si>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</si>
  <si>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</si>
  <si>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</si>
  <si>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</si>
  <si>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</si>
  <si>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</si>
  <si>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</si>
  <si>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</si>
  <si>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</si>
  <si>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</si>
  <si>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</si>
  <si>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</si>
  <si>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</si>
  <si>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</si>
  <si>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</si>
  <si>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</si>
  <si>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</si>
  <si>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</si>
  <si>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</si>
  <si>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</si>
  <si>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</si>
  <si>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</si>
  <si>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</si>
  <si>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</si>
  <si>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</si>
  <si>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</si>
  <si>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</si>
  <si>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</si>
  <si>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</si>
  <si>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</si>
  <si>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</si>
  <si>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</si>
  <si>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</si>
  <si>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</si>
  <si>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</si>
  <si>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</si>
  <si>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</si>
  <si>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</si>
  <si>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</si>
  <si>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</si>
  <si>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</si>
  <si>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</si>
  <si>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</si>
  <si>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</si>
  <si>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</si>
  <si>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</si>
  <si>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</si>
  <si>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</si>
  <si>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</si>
  <si>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</si>
  <si>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</si>
  <si>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</si>
  <si>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</si>
  <si>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</si>
  <si>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</si>
  <si>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</si>
  <si>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</si>
  <si>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</si>
  <si>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</si>
  <si>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</si>
  <si>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</si>
  <si>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</si>
  <si>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</si>
  <si>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</si>
  <si>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</si>
  <si>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</si>
  <si>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</si>
  <si>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</si>
  <si>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</si>
  <si>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</si>
  <si>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</si>
  <si>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</si>
  <si>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</si>
  <si>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</si>
  <si>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</si>
  <si>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</si>
  <si>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</si>
  <si>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</si>
  <si>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</si>
  <si>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</si>
  <si>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</si>
  <si>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</si>
  <si>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</si>
  <si>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</si>
  <si>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</si>
  <si>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</si>
  <si>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</si>
  <si>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</si>
  <si>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</si>
  <si>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</si>
  <si>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</si>
  <si>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</si>
  <si>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</si>
  <si>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</si>
  <si>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</si>
  <si>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</si>
  <si>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</si>
  <si>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</si>
  <si>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</si>
  <si>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</si>
  <si>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</si>
  <si>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</si>
  <si>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</si>
  <si>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</si>
  <si>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</si>
  <si>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</si>
  <si>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</si>
  <si>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</si>
  <si>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</si>
  <si>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</si>
  <si>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</si>
  <si>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</si>
  <si>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</si>
  <si>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</si>
  <si>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</si>
  <si>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</si>
  <si>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</si>
  <si>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</si>
  <si>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</si>
  <si>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</si>
  <si>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</si>
  <si>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</si>
  <si>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</si>
  <si>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</si>
  <si>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</si>
  <si>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</si>
  <si>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</si>
  <si>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</si>
  <si>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</si>
  <si>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</si>
  <si>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</si>
  <si>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</si>
  <si>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</si>
  <si>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</si>
  <si>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</si>
  <si>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</si>
  <si>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</si>
  <si>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</si>
  <si>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</si>
  <si>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</si>
  <si>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</si>
  <si>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</si>
  <si>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</si>
  <si>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</si>
  <si>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</si>
  <si>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</si>
  <si>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</si>
  <si>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</si>
  <si>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</si>
  <si>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</si>
  <si>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</si>
  <si>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</si>
  <si>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</si>
  <si>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</si>
  <si>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</si>
  <si>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</si>
  <si>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</si>
  <si>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</si>
  <si>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</si>
  <si>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</si>
  <si>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</si>
  <si>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</si>
  <si>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</si>
  <si>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</si>
  <si>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</si>
  <si>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</si>
  <si>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</si>
  <si>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</si>
  <si>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</si>
  <si>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</si>
  <si>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</si>
  <si>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</si>
  <si>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</si>
  <si>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</si>
  <si>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</si>
  <si>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</si>
  <si>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</si>
  <si>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</si>
  <si>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</si>
  <si>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</si>
  <si>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</si>
  <si>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</si>
  <si>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</si>
  <si>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</si>
  <si>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</si>
  <si>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</si>
  <si>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</si>
  <si>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</si>
  <si>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</si>
  <si>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</si>
  <si>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</si>
  <si>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</si>
  <si>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</si>
  <si>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</si>
  <si>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</si>
  <si>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</si>
  <si>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</si>
  <si>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</si>
  <si>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</si>
  <si>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</si>
  <si>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</si>
  <si>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</si>
  <si>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</si>
  <si>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</si>
  <si>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</si>
  <si>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</si>
  <si>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</si>
  <si>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</si>
  <si>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</si>
  <si>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</si>
  <si>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</si>
  <si>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</si>
  <si>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</si>
  <si>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</si>
  <si>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</si>
  <si>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</si>
  <si>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</si>
  <si>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</si>
  <si>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</si>
  <si>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</si>
  <si>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</si>
  <si>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</si>
  <si>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</si>
  <si>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</si>
  <si>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</si>
  <si>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</si>
  <si>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</si>
  <si>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</si>
  <si>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</si>
  <si>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</si>
  <si>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</si>
  <si>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</si>
  <si>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</si>
  <si>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</si>
  <si>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</si>
  <si>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</si>
  <si>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</si>
  <si>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</si>
  <si>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</si>
  <si>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</si>
  <si>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</si>
  <si>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</si>
  <si>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</si>
  <si>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</si>
  <si>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</si>
  <si>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</si>
  <si>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</si>
  <si>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</si>
  <si>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</si>
  <si>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</si>
  <si>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</si>
  <si>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</si>
  <si>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</si>
  <si>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</si>
  <si>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</si>
  <si>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</si>
  <si>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</si>
  <si>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</si>
  <si>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</si>
  <si>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</si>
  <si>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</si>
  <si>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</si>
  <si>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</si>
  <si>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</si>
  <si>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</si>
  <si>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</si>
  <si>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</si>
  <si>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</si>
  <si>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</si>
  <si>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</si>
  <si>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</si>
  <si>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</si>
  <si>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</si>
  <si>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</si>
  <si>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</si>
  <si>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</si>
  <si>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</si>
  <si>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</si>
  <si>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</si>
  <si>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</si>
  <si>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</si>
  <si>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</si>
  <si>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</si>
  <si>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</si>
  <si>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</si>
  <si>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</si>
  <si>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</si>
  <si>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</si>
  <si>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</si>
  <si>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</si>
  <si>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</si>
  <si>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</si>
  <si>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</si>
  <si>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</si>
  <si>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</si>
  <si>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</si>
  <si>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</si>
  <si>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</si>
  <si>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</si>
  <si>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</si>
  <si>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</si>
  <si>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</si>
  <si>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</si>
  <si>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</si>
  <si>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</si>
  <si>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</si>
  <si>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</si>
  <si>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</si>
  <si>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</si>
  <si>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</si>
  <si>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</si>
  <si>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</si>
  <si>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</si>
  <si>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</si>
  <si>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</si>
  <si>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</si>
  <si>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</si>
  <si>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</si>
  <si>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</si>
  <si>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</si>
  <si>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</si>
  <si>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</si>
  <si>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</si>
  <si>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</si>
  <si>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</si>
  <si>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</si>
  <si>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</si>
  <si>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</si>
  <si>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</si>
  <si>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</si>
  <si>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</si>
  <si>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</si>
  <si>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</si>
  <si>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</si>
  <si>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</si>
  <si>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</si>
  <si>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</si>
  <si>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</si>
  <si>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</si>
  <si>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</si>
  <si>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</si>
  <si>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</si>
  <si>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</si>
  <si>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</si>
  <si>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</si>
  <si>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</si>
  <si>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</si>
  <si>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</si>
  <si>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</si>
  <si>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</si>
  <si>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</si>
  <si>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</si>
  <si>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</si>
  <si>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</si>
  <si>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</si>
  <si>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</si>
  <si>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</si>
  <si>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</si>
  <si>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</si>
  <si>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</si>
  <si>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</si>
  <si>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</si>
  <si>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</si>
  <si>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</si>
  <si>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</si>
  <si>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</si>
  <si>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</si>
  <si>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</si>
  <si>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</si>
  <si>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</si>
  <si>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</si>
  <si>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</si>
  <si>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</si>
  <si>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</si>
  <si>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</si>
  <si>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</si>
  <si>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</si>
  <si>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</si>
  <si>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</si>
  <si>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</si>
  <si>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</si>
  <si>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</si>
  <si>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</si>
  <si>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</si>
  <si>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</si>
  <si>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</si>
  <si>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</si>
  <si>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</si>
  <si>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</si>
  <si>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</si>
  <si>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</si>
  <si>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</si>
  <si>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</si>
  <si>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</si>
  <si>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</si>
  <si>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</si>
  <si>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</si>
  <si>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</si>
  <si>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</si>
  <si>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</si>
  <si>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</si>
  <si>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</si>
  <si>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</si>
  <si>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</si>
  <si>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</si>
  <si>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</si>
  <si>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</si>
  <si>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</si>
  <si>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</si>
  <si>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</si>
  <si>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</si>
  <si>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</si>
  <si>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</si>
  <si>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</si>
  <si>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</si>
  <si>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</si>
  <si>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</si>
  <si>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</si>
  <si>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</si>
  <si>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</si>
  <si>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</si>
  <si>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</si>
  <si>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</si>
  <si>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</si>
  <si>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</si>
  <si>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</si>
  <si>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</si>
  <si>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</si>
  <si>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</si>
  <si>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</si>
  <si>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</si>
  <si>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</si>
  <si>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</si>
  <si>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</si>
  <si>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</si>
  <si>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</si>
  <si>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</si>
  <si>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</si>
  <si>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</si>
  <si>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</si>
  <si>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</si>
  <si>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</si>
  <si>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</si>
  <si>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</si>
  <si>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</si>
  <si>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</si>
  <si>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</si>
  <si>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</si>
  <si>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</si>
  <si>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</si>
  <si>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</si>
  <si>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</si>
  <si>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</si>
  <si>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</si>
  <si>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</si>
  <si>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</si>
  <si>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</si>
  <si>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</si>
  <si>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</si>
  <si>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</si>
  <si>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</si>
  <si>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</si>
  <si>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</si>
  <si>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</si>
  <si>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</si>
  <si>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</si>
  <si>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</si>
  <si>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</si>
  <si>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</si>
  <si>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</si>
  <si>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</si>
  <si>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</si>
  <si>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</si>
  <si>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</si>
  <si>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</si>
  <si>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</si>
  <si>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</si>
  <si>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</si>
  <si>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</si>
  <si>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</si>
  <si>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</si>
  <si>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</si>
  <si>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</si>
  <si>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</si>
  <si>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</si>
  <si>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</si>
  <si>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</si>
  <si>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</si>
  <si>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</si>
  <si>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</si>
  <si>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</si>
  <si>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</si>
  <si>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</si>
  <si>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</si>
  <si>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</si>
  <si>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</si>
  <si>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</si>
  <si>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</si>
  <si>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</si>
  <si>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</si>
  <si>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</si>
  <si>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</si>
  <si>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</si>
  <si>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</si>
  <si>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</si>
  <si>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</si>
  <si>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</si>
  <si>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</si>
  <si>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</si>
  <si>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</si>
  <si>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</si>
  <si>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</si>
  <si>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</si>
  <si>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</si>
  <si>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</si>
  <si>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</si>
  <si>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</si>
  <si>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</si>
  <si>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</si>
  <si>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</si>
  <si>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</si>
  <si>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</si>
  <si>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</si>
  <si>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</si>
  <si>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</si>
  <si>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</si>
  <si>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</si>
  <si>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</si>
  <si>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</si>
  <si>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</si>
  <si>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</si>
  <si>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</si>
  <si>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</si>
  <si>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</si>
  <si>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</si>
  <si>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</si>
  <si>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</si>
  <si>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</si>
  <si>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</si>
  <si>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</si>
  <si>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</si>
  <si>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</si>
  <si>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</si>
  <si>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</si>
  <si>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</si>
  <si>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</si>
  <si>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</si>
  <si>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</si>
  <si>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</si>
  <si>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</si>
  <si>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</si>
  <si>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</si>
  <si>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</si>
  <si>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</si>
  <si>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</si>
  <si>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</si>
  <si>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</si>
  <si>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</si>
  <si>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</si>
  <si>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</si>
  <si>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</si>
  <si>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</si>
  <si>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</si>
  <si>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</si>
  <si>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</si>
  <si>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</si>
  <si>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</si>
  <si>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</si>
  <si>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</si>
  <si>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</si>
  <si>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</si>
  <si>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</si>
  <si>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</si>
  <si>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</si>
  <si>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</si>
  <si>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</si>
  <si>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</si>
  <si>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</si>
  <si>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</si>
  <si>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</si>
  <si>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</si>
  <si>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</si>
  <si>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</si>
  <si>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</si>
  <si>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</si>
  <si>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</si>
  <si>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</si>
  <si>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</si>
  <si>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</si>
  <si>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</si>
  <si>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</si>
  <si>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</si>
  <si>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</si>
  <si>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</si>
  <si>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</si>
  <si>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</si>
  <si>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</si>
  <si>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</si>
  <si>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</si>
  <si>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</si>
  <si>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</si>
  <si>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</si>
  <si>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</si>
  <si>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</si>
  <si>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</si>
  <si>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</si>
  <si>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</si>
  <si>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</si>
  <si>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</si>
  <si>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</si>
  <si>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</si>
  <si>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</si>
  <si>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</si>
  <si>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</si>
  <si>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</si>
  <si>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</si>
  <si>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</si>
  <si>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</si>
  <si>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</si>
  <si>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</si>
  <si>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</si>
  <si>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</si>
  <si>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</si>
  <si>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</si>
  <si>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</si>
  <si>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</si>
  <si>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</si>
  <si>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</si>
  <si>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</si>
  <si>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</si>
  <si>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</si>
  <si>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</si>
  <si>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</si>
  <si>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</si>
  <si>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</si>
  <si>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</si>
  <si>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</si>
  <si>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</si>
  <si>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</si>
  <si>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</si>
  <si>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</si>
  <si>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</si>
  <si>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</si>
  <si>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</si>
  <si>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</si>
  <si>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</si>
  <si>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</si>
  <si>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</si>
  <si>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</si>
  <si>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</si>
  <si>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</si>
  <si>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</si>
  <si>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</si>
  <si>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</si>
  <si>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</si>
  <si>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</si>
  <si>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</si>
  <si>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</si>
  <si>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</si>
  <si>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</si>
  <si>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</si>
  <si>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</si>
  <si>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</si>
  <si>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</si>
  <si>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</si>
  <si>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</si>
  <si>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</si>
  <si>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</si>
  <si>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</si>
  <si>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</si>
  <si>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</si>
  <si>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</si>
  <si>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</si>
  <si>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</si>
  <si>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</si>
  <si>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</si>
  <si>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</si>
  <si>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</si>
  <si>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</si>
  <si>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</si>
  <si>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</si>
  <si>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</si>
  <si>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</si>
  <si>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</si>
  <si>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</si>
  <si>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</si>
  <si>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</si>
  <si>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</si>
  <si>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</si>
  <si>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</si>
  <si>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</si>
  <si>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</si>
  <si>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</si>
  <si>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</si>
  <si>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</si>
  <si>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</si>
  <si>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</si>
  <si>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</si>
  <si>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</si>
  <si>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</si>
  <si>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</si>
  <si>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</si>
  <si>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</si>
  <si>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</si>
  <si>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</si>
  <si>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</si>
  <si>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</si>
  <si>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</si>
  <si>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</si>
  <si>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</si>
  <si>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</si>
  <si>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</si>
  <si>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</si>
  <si>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</si>
  <si>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</si>
  <si>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</si>
  <si>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</si>
  <si>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</si>
  <si>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</si>
  <si>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</si>
  <si>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</si>
  <si>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</si>
  <si>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</si>
  <si>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</si>
  <si>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</si>
  <si>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</si>
  <si>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</si>
  <si>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</si>
  <si>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</si>
  <si>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</si>
  <si>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</si>
  <si>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</si>
  <si>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</si>
  <si>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</si>
  <si>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</si>
  <si>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</si>
  <si>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</si>
  <si>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</si>
  <si>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</si>
  <si>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</si>
  <si>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</si>
  <si>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</si>
  <si>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</si>
  <si>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</si>
  <si>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</si>
  <si>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</si>
  <si>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</si>
  <si>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</si>
  <si>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</si>
  <si>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</si>
  <si>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</si>
  <si>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</si>
  <si>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</si>
  <si>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</si>
  <si>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</si>
  <si>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</si>
  <si>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</si>
  <si>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</si>
  <si>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</si>
  <si>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</si>
  <si>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</si>
  <si>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</si>
  <si>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</si>
  <si>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</si>
  <si>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</si>
  <si>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</si>
  <si>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</si>
  <si>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</si>
  <si>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</si>
  <si>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</si>
  <si>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</si>
  <si>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</si>
  <si>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</si>
  <si>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</si>
  <si>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</si>
  <si>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</si>
  <si>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</si>
  <si>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</si>
  <si>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</si>
  <si>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</si>
  <si>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</si>
  <si>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</si>
  <si>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</si>
  <si>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</si>
  <si>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</si>
  <si>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</si>
  <si>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</si>
  <si>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</si>
  <si>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</si>
  <si>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</si>
  <si>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</si>
  <si>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</si>
  <si>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</si>
  <si>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</si>
  <si>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</si>
  <si>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</si>
  <si>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</si>
  <si>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</si>
  <si>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</si>
  <si>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</si>
  <si>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</si>
  <si>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</si>
  <si>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</si>
  <si>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</si>
  <si>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</si>
  <si>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</si>
  <si>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</si>
  <si>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</si>
  <si>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</si>
  <si>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</si>
  <si>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</si>
  <si>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</si>
  <si>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</si>
  <si>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</si>
  <si>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</si>
  <si>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</si>
  <si>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</si>
  <si>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</si>
  <si>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</si>
  <si>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</si>
  <si>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</si>
  <si>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</si>
  <si>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</si>
  <si>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</si>
  <si>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</si>
  <si>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</si>
  <si>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</si>
  <si>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</si>
  <si>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</si>
  <si>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</si>
  <si>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</si>
  <si>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</si>
  <si>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</si>
  <si>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</si>
  <si>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</si>
  <si>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</si>
  <si>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</si>
  <si>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</si>
  <si>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</si>
  <si>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</si>
  <si>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</si>
  <si>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</si>
  <si>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</si>
  <si>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</si>
  <si>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</si>
  <si>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</si>
  <si>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</si>
  <si>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</si>
  <si>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</si>
  <si>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</si>
  <si>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</si>
  <si>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</si>
  <si>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</si>
  <si>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</si>
  <si>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</si>
  <si>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</si>
  <si>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</si>
  <si>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</si>
  <si>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</si>
  <si>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</si>
  <si>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</si>
  <si>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</si>
  <si>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</si>
  <si>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</si>
  <si>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</si>
  <si>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</si>
  <si>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</si>
  <si>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</si>
  <si>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</si>
  <si>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</si>
  <si>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</si>
  <si>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</si>
  <si>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</si>
  <si>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</si>
  <si>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</si>
  <si>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</si>
  <si>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</si>
  <si>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</si>
  <si>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</si>
  <si>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</si>
  <si>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</si>
  <si>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</si>
  <si>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</si>
  <si>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</si>
  <si>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</si>
  <si>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</si>
  <si>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</si>
  <si>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</si>
  <si>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</si>
  <si>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</si>
  <si>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</si>
  <si>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</si>
  <si>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</si>
  <si>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</si>
  <si>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</si>
  <si>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</si>
  <si>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</si>
  <si>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</si>
  <si>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</si>
  <si>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</si>
  <si>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</si>
  <si>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</si>
  <si>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</si>
  <si>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</si>
  <si>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</si>
  <si>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</si>
  <si>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</si>
  <si>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</si>
  <si>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</si>
  <si>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</si>
  <si>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</si>
  <si>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</si>
  <si>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</si>
  <si>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</si>
  <si>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</si>
  <si>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</si>
  <si>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</si>
  <si>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</si>
  <si>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</si>
  <si>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</si>
  <si>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</si>
  <si>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</si>
  <si>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</si>
  <si>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</si>
  <si>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</si>
  <si>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</si>
  <si>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</si>
  <si>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</si>
  <si>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</si>
  <si>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</si>
  <si>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</si>
  <si>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</si>
  <si>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</si>
  <si>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</si>
  <si>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</si>
  <si>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</si>
  <si>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</si>
  <si>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</si>
  <si>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</si>
  <si>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</si>
  <si>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</si>
  <si>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</si>
  <si>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</si>
  <si>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</si>
  <si>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</si>
  <si>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</si>
  <si>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</si>
  <si>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</si>
  <si>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</si>
  <si>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</si>
  <si>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</si>
  <si>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</si>
  <si>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</si>
  <si>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</si>
  <si>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</si>
  <si>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</si>
  <si>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</si>
  <si>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</si>
  <si>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</si>
  <si>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</si>
  <si>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</si>
  <si>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</si>
  <si>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</si>
  <si>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</si>
  <si>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</si>
  <si>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</si>
  <si>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</si>
  <si>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</si>
  <si>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</si>
  <si>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</si>
  <si>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</si>
  <si>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</si>
  <si>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</si>
  <si>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</si>
  <si>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</si>
  <si>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</si>
  <si>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</si>
  <si>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</si>
  <si>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</si>
  <si>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</si>
  <si>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</si>
  <si>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</si>
  <si>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</si>
  <si>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</si>
  <si>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</si>
  <si>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</si>
  <si>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</si>
  <si>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</si>
  <si>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</si>
  <si>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</si>
  <si>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</si>
  <si>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</si>
  <si>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</si>
  <si>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</si>
  <si>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</si>
  <si>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</si>
  <si>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</si>
  <si>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</si>
  <si>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</si>
  <si>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</si>
  <si>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</si>
  <si>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</si>
  <si>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</si>
  <si>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</si>
  <si>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</si>
  <si>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</si>
  <si>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</si>
  <si>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</si>
  <si>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</si>
  <si>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</si>
  <si>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</si>
  <si>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</si>
  <si>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</si>
  <si>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</si>
  <si>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</si>
  <si>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</si>
  <si>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</si>
  <si>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</si>
  <si>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</si>
  <si>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</si>
  <si>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</si>
  <si>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</si>
  <si>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</si>
  <si>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</si>
  <si>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</si>
  <si>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</si>
  <si>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</si>
  <si>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</si>
  <si>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</si>
  <si>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</si>
  <si>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</si>
  <si>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</si>
  <si>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</si>
  <si>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</si>
  <si>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</si>
  <si>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</si>
  <si>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</si>
  <si>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</si>
  <si>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</si>
  <si>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</si>
  <si>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</si>
  <si>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</si>
  <si>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</si>
  <si>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</si>
  <si>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</si>
  <si>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</si>
  <si>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</si>
  <si>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</si>
  <si>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</si>
  <si>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</si>
  <si>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</si>
  <si>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</si>
  <si>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</si>
  <si>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</si>
  <si>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</si>
  <si>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</si>
  <si>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</si>
  <si>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</si>
  <si>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</si>
  <si>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</si>
  <si>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</si>
  <si>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</si>
  <si>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</si>
  <si>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</si>
  <si>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</si>
  <si>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</si>
  <si>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</si>
  <si>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</si>
  <si>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</si>
  <si>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</si>
  <si>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</si>
  <si>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</si>
  <si>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</si>
  <si>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</si>
  <si>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</si>
  <si>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</si>
  <si>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</si>
  <si>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</si>
  <si>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</si>
  <si>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</si>
  <si>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</si>
  <si>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</si>
  <si>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</si>
  <si>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</si>
  <si>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</si>
  <si>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</si>
  <si>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</si>
  <si>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</si>
  <si>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</si>
  <si>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</si>
  <si>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</si>
  <si>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</si>
  <si>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</si>
  <si>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</si>
  <si>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</si>
  <si>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</si>
  <si>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</si>
  <si>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</si>
  <si>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</si>
  <si>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</si>
  <si>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</si>
  <si>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</si>
  <si>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</si>
  <si>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</si>
  <si>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</si>
  <si>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</si>
  <si>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</si>
  <si>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</si>
  <si>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</si>
  <si>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</si>
  <si>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</si>
  <si>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</si>
  <si>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</si>
  <si>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</si>
  <si>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</si>
  <si>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</si>
  <si>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</si>
  <si>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</si>
  <si>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</si>
  <si>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</si>
  <si>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</si>
  <si>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</si>
  <si>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</si>
  <si>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</si>
  <si>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</si>
  <si>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</si>
  <si>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</si>
  <si>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</si>
  <si>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</si>
  <si>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</si>
  <si>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</si>
  <si>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</si>
  <si>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</si>
  <si>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</si>
  <si>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</si>
  <si>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</si>
  <si>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</si>
  <si>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</si>
  <si>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</si>
  <si>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</si>
  <si>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</si>
  <si>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</si>
  <si>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</si>
  <si>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</si>
  <si>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</si>
  <si>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</si>
  <si>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</si>
  <si>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</si>
  <si>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</si>
  <si>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</si>
  <si>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</si>
  <si>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</si>
  <si>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</si>
  <si>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</si>
  <si>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</si>
  <si>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</si>
  <si>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</si>
  <si>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</si>
  <si>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</si>
  <si>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</si>
  <si>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</si>
  <si>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</si>
  <si>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</si>
  <si>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</si>
  <si>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</si>
  <si>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</si>
  <si>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</si>
  <si>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</si>
  <si>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</si>
  <si>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</si>
  <si>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</si>
  <si>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</si>
  <si>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</si>
  <si>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</si>
  <si>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</si>
  <si>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</si>
  <si>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</si>
  <si>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</si>
  <si>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</si>
  <si>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</si>
  <si>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</si>
  <si>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</si>
  <si>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</si>
  <si>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</si>
  <si>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</si>
  <si>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</si>
  <si>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</si>
  <si>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</si>
  <si>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</si>
  <si>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</si>
  <si>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</si>
  <si>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</si>
  <si>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</si>
  <si>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</si>
  <si>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</si>
  <si>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</si>
  <si>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</si>
  <si>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</si>
  <si>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</si>
  <si>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</si>
  <si>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</si>
  <si>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</si>
  <si>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</si>
  <si>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</si>
  <si>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</si>
  <si>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</si>
  <si>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</si>
  <si>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</si>
  <si>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</si>
  <si>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</si>
  <si>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</si>
  <si>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</si>
  <si>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</si>
  <si>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</si>
  <si>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</si>
  <si>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</si>
  <si>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</si>
  <si>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</si>
  <si>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</si>
  <si>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</si>
  <si>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</si>
  <si>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</si>
  <si>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</si>
  <si>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</si>
  <si>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</si>
  <si>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</si>
  <si>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</si>
  <si>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</si>
  <si>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</si>
  <si>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</si>
  <si>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</si>
  <si>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</si>
  <si>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</si>
  <si>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</si>
  <si>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</si>
  <si>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</si>
  <si>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</si>
  <si>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</si>
  <si>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</si>
  <si>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</si>
  <si>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</si>
  <si>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</si>
  <si>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</si>
  <si>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</si>
  <si>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</si>
  <si>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</si>
  <si>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</si>
  <si>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</si>
  <si>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</si>
  <si>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</si>
  <si>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</si>
  <si>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</si>
  <si>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</si>
  <si>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</si>
  <si>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</si>
  <si>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</si>
  <si>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</si>
  <si>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</si>
  <si>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</si>
  <si>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</si>
  <si>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</si>
  <si>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</si>
  <si>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</si>
  <si>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</si>
  <si>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</si>
  <si>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</si>
  <si>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</si>
  <si>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</si>
  <si>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</si>
  <si>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</si>
  <si>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</si>
  <si>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</si>
  <si>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</si>
  <si>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</si>
  <si>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</si>
  <si>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</si>
  <si>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</si>
  <si>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</si>
  <si>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</si>
  <si>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</si>
  <si>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</si>
  <si>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</si>
  <si>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</si>
  <si>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</si>
  <si>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</si>
  <si>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</si>
  <si>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</si>
  <si>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</si>
  <si>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</si>
  <si>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</si>
  <si>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</si>
  <si>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</si>
  <si>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</si>
  <si>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</si>
  <si>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</si>
  <si>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</si>
  <si>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</si>
  <si>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</si>
  <si>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</si>
  <si>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</si>
  <si>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</si>
  <si>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</si>
  <si>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</si>
  <si>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</si>
  <si>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</si>
  <si>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</si>
  <si>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</si>
  <si>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</si>
  <si>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</si>
  <si>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</si>
  <si>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</si>
  <si>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</si>
  <si>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</si>
  <si>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</si>
  <si>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</si>
  <si>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</si>
  <si>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</si>
  <si>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</si>
  <si>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</si>
  <si>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</si>
  <si>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</si>
  <si>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</si>
  <si>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</si>
  <si>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</si>
  <si>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</si>
  <si>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</si>
  <si>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</si>
  <si>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</si>
  <si>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</si>
  <si>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</si>
  <si>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</si>
  <si>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</si>
  <si>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</si>
  <si>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</si>
  <si>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</si>
  <si>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</si>
  <si>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</si>
  <si>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</si>
  <si>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</si>
  <si>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</si>
  <si>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</si>
  <si>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</si>
  <si>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</si>
  <si>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</si>
  <si>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</si>
  <si>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</si>
  <si>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</si>
  <si>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</si>
  <si>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</si>
  <si>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</si>
  <si>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</si>
  <si>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</si>
  <si>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</si>
  <si>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</si>
  <si>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</si>
  <si>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</si>
  <si>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</si>
  <si>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</si>
  <si>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</si>
  <si>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</si>
  <si>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</si>
  <si>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</si>
  <si>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</si>
  <si>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</si>
  <si>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</si>
  <si>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</si>
  <si>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</si>
  <si>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</si>
  <si>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</si>
  <si>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</si>
  <si>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</si>
  <si>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</si>
  <si>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</si>
  <si>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</si>
  <si>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</si>
  <si>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</si>
  <si>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</si>
  <si>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</si>
  <si>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</si>
  <si>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</si>
  <si>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</si>
  <si>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</si>
  <si>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</si>
  <si>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</si>
  <si>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</si>
  <si>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</si>
  <si>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</si>
  <si>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</si>
  <si>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</si>
  <si>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</si>
  <si>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</si>
  <si>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</si>
  <si>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</si>
  <si>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</si>
  <si>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</si>
  <si>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</si>
  <si>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</si>
  <si>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</si>
  <si>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</si>
  <si>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</si>
  <si>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</si>
  <si>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</si>
  <si>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</si>
  <si>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</si>
  <si>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</si>
  <si>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</si>
  <si>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</si>
  <si>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</si>
  <si>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</si>
  <si>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</si>
  <si>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</si>
  <si>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</si>
  <si>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</si>
  <si>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</si>
  <si>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</si>
  <si>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</si>
  <si>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</si>
  <si>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</si>
  <si>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</si>
  <si>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</si>
  <si>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</si>
  <si>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</si>
  <si>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</si>
  <si>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</si>
  <si>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</si>
  <si>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</si>
  <si>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</si>
  <si>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</si>
  <si>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</si>
  <si>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</si>
  <si>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</si>
  <si>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</si>
  <si>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</si>
  <si>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</si>
  <si>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</si>
  <si>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</si>
  <si>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</si>
  <si>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</si>
  <si>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</si>
  <si>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</si>
  <si>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</si>
  <si>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</si>
  <si>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</si>
  <si>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</si>
  <si>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</si>
  <si>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</si>
  <si>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</si>
  <si>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</si>
  <si>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</si>
  <si>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</si>
  <si>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</si>
  <si>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</si>
  <si>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</si>
  <si>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</si>
  <si>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</si>
  <si>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</si>
  <si>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</si>
  <si>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</si>
  <si>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</si>
  <si>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</si>
  <si>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</si>
  <si>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</si>
  <si>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</si>
  <si>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</si>
  <si>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</si>
  <si>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</si>
  <si>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</si>
  <si>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</si>
  <si>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</si>
  <si>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</si>
  <si>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</si>
  <si>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</si>
  <si>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</si>
  <si>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</si>
  <si>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</si>
  <si>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</si>
  <si>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</si>
  <si>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</si>
  <si>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</si>
  <si>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</si>
  <si>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</si>
  <si>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</si>
  <si>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</si>
  <si>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</si>
  <si>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</si>
  <si>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</si>
  <si>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</si>
  <si>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</si>
  <si>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</si>
  <si>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</si>
  <si>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</si>
  <si>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</si>
  <si>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</si>
  <si>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</si>
  <si>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</si>
  <si>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</si>
  <si>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</si>
  <si>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</si>
  <si>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</si>
  <si>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</si>
  <si>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</si>
  <si>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</si>
  <si>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</si>
  <si>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</si>
  <si>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</si>
  <si>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</si>
  <si>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</si>
  <si>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</si>
  <si>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</si>
  <si>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</si>
  <si>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</si>
  <si>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</si>
  <si>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</si>
  <si>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</si>
  <si>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</si>
  <si>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</si>
  <si>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</si>
  <si>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</si>
  <si>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</si>
  <si>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</si>
  <si>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</si>
  <si>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</si>
  <si>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</si>
  <si>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</si>
  <si>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</si>
  <si>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</si>
  <si>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</si>
  <si>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</si>
  <si>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</si>
  <si>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</si>
  <si>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</si>
  <si>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</si>
  <si>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</si>
  <si>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</si>
  <si>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</si>
  <si>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</si>
  <si>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</si>
  <si>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</si>
  <si>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</si>
  <si>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</si>
  <si>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</si>
  <si>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</si>
  <si>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</si>
  <si>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</si>
  <si>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</si>
  <si>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</si>
  <si>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</si>
  <si>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</si>
  <si>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</si>
  <si>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</si>
  <si>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</si>
  <si>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</si>
  <si>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</si>
  <si>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</si>
  <si>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</si>
  <si>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</si>
  <si>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</si>
  <si>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</si>
  <si>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</si>
  <si>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</si>
  <si>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</si>
  <si>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</si>
  <si>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</si>
  <si>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</si>
  <si>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</si>
  <si>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</si>
  <si>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</si>
  <si>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</si>
  <si>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</si>
  <si>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</si>
  <si>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</si>
  <si>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</si>
  <si>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</si>
  <si>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</si>
  <si>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</si>
  <si>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</si>
  <si>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</si>
  <si>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</si>
  <si>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</si>
  <si>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</si>
  <si>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</si>
  <si>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</si>
  <si>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</si>
  <si>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</si>
  <si>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</si>
  <si>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</si>
  <si>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</si>
  <si>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</si>
  <si>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</si>
  <si>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</si>
  <si>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</si>
  <si>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</si>
  <si>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</si>
  <si>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</si>
  <si>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</si>
  <si>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</si>
  <si>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</si>
  <si>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</si>
  <si>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</si>
  <si>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</si>
  <si>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</si>
  <si>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</si>
  <si>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</si>
  <si>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</si>
  <si>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</si>
  <si>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</si>
  <si>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</si>
  <si>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</si>
  <si>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</si>
  <si>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</si>
  <si>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</si>
  <si>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</si>
  <si>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</si>
  <si>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</si>
  <si>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</si>
  <si>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</si>
  <si>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</si>
  <si>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</si>
  <si>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</si>
  <si>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</si>
  <si>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</si>
  <si>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</si>
  <si>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</si>
  <si>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</si>
  <si>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</si>
  <si>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</si>
  <si>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</si>
  <si>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</si>
  <si>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</si>
  <si>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</si>
  <si>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</si>
  <si>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</si>
  <si>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</si>
  <si>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</si>
  <si>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</si>
  <si>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</si>
  <si>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</si>
  <si>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</si>
  <si>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</si>
  <si>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</si>
  <si>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</si>
  <si>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</si>
  <si>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</si>
  <si>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</si>
  <si>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</si>
  <si>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</si>
  <si>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</si>
  <si>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</si>
  <si>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</si>
  <si>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</si>
  <si>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</si>
  <si>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</si>
  <si>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</si>
  <si>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</si>
  <si>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</si>
  <si>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</si>
  <si>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</si>
  <si>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</si>
  <si>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</si>
  <si>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</si>
  <si>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</si>
  <si>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</si>
  <si>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</si>
  <si>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</si>
  <si>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</si>
  <si>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</si>
  <si>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</si>
  <si>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</si>
  <si>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</si>
  <si>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</si>
  <si>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</si>
  <si>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</si>
  <si>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</si>
  <si>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</si>
  <si>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</si>
  <si>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</si>
  <si>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</si>
  <si>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</si>
  <si>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</si>
  <si>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</si>
  <si>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</si>
  <si>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</si>
  <si>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</si>
  <si>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</si>
  <si>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</si>
  <si>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</si>
  <si>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</si>
  <si>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</si>
  <si>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</si>
  <si>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</si>
  <si>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</si>
  <si>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</si>
  <si>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</si>
  <si>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</si>
  <si>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</si>
  <si>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</si>
  <si>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</si>
  <si>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</si>
  <si>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</si>
  <si>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</si>
  <si>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</si>
  <si>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</si>
  <si>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</si>
  <si>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</si>
  <si>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</si>
  <si>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</si>
  <si>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</si>
  <si>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</si>
  <si>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</si>
  <si>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</si>
  <si>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</si>
  <si>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</si>
  <si>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</si>
  <si>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</si>
  <si>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</si>
  <si>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</si>
  <si>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</si>
  <si>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</si>
  <si>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</si>
  <si>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</si>
  <si>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</si>
  <si>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</si>
  <si>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</si>
  <si>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</si>
  <si>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</si>
  <si>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</si>
  <si>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</si>
  <si>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</si>
  <si>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</si>
  <si>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</si>
  <si>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</si>
  <si>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</si>
  <si>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</si>
  <si>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</si>
  <si>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</si>
  <si>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</si>
  <si>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</si>
  <si>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</si>
  <si>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</si>
  <si>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</si>
  <si>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</si>
  <si>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</si>
  <si>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</si>
  <si>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</si>
  <si>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</si>
  <si>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</si>
  <si>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</si>
  <si>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</si>
  <si>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</si>
  <si>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</si>
  <si>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</si>
  <si>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</si>
  <si>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</si>
  <si>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</si>
  <si>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</si>
  <si>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</si>
  <si>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</si>
  <si>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</si>
  <si>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</si>
  <si>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</si>
  <si>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</si>
  <si>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</si>
  <si>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</si>
  <si>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</si>
  <si>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</si>
  <si>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</si>
  <si>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</si>
  <si>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</si>
  <si>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</si>
  <si>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</si>
  <si>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</si>
  <si>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</si>
  <si>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</si>
  <si>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</si>
  <si>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</si>
  <si>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</si>
  <si>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</si>
  <si>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</si>
  <si>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</si>
  <si>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</si>
  <si>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</si>
  <si>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</si>
  <si>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</si>
  <si>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</si>
  <si>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</si>
  <si>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</si>
  <si>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</si>
  <si>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</si>
  <si>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</si>
  <si>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</si>
  <si>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</si>
  <si>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</si>
  <si>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</si>
  <si>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</si>
  <si>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</si>
  <si>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</si>
  <si>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</si>
  <si>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</si>
  <si>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</si>
  <si>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</si>
  <si>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</si>
  <si>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</si>
  <si>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</si>
  <si>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</si>
  <si>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</si>
  <si>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</si>
  <si>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</si>
  <si>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</si>
  <si>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</si>
  <si>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</si>
  <si>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</si>
  <si>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</si>
  <si>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</si>
  <si>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</si>
  <si>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</si>
  <si>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</si>
  <si>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</si>
  <si>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</si>
  <si>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</si>
  <si>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</si>
  <si>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</si>
  <si>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</si>
  <si>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</si>
  <si>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</si>
  <si>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</si>
  <si>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</si>
  <si>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</si>
  <si>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</si>
  <si>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</si>
  <si>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</si>
  <si>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</si>
  <si>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</si>
  <si>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</si>
  <si>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</si>
  <si>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</si>
  <si>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</si>
  <si>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</si>
  <si>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</si>
  <si>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</si>
  <si>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</si>
  <si>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</si>
  <si>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</si>
  <si>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</si>
  <si>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</si>
  <si>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</si>
  <si>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</si>
  <si>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</si>
  <si>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</si>
  <si>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</si>
  <si>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</si>
  <si>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</si>
  <si>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</si>
  <si>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</si>
  <si>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</si>
  <si>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</si>
  <si>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</si>
  <si>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</si>
  <si>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</si>
  <si>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</si>
  <si>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</si>
  <si>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</si>
  <si>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</si>
  <si>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</si>
  <si>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</si>
  <si>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</si>
  <si>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</si>
  <si>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</si>
  <si>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</si>
  <si>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</si>
  <si>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</si>
  <si>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</si>
  <si>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</si>
  <si>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</si>
  <si>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</si>
  <si>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</si>
  <si>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</si>
  <si>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</si>
  <si>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</si>
  <si>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</si>
  <si>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</si>
  <si>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</si>
  <si>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</si>
  <si>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</si>
  <si>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</si>
  <si>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</si>
  <si>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</si>
  <si>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</si>
  <si>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</si>
  <si>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</si>
  <si>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</si>
  <si>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</si>
  <si>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</si>
  <si>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</si>
  <si>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</si>
  <si>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</si>
  <si>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</si>
  <si>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</si>
  <si>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</si>
  <si>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</si>
  <si>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</si>
  <si>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</si>
  <si>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</si>
  <si>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</si>
  <si>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</si>
  <si>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</si>
  <si>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</si>
  <si>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</si>
  <si>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</si>
  <si>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</si>
  <si>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</si>
  <si>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</si>
  <si>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</si>
  <si>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</si>
  <si>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</si>
  <si>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</si>
  <si>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</si>
  <si>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</si>
  <si>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</si>
  <si>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</si>
  <si>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</si>
  <si>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</si>
  <si>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</si>
  <si>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</si>
  <si>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</si>
  <si>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</si>
  <si>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</si>
  <si>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</si>
  <si>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</si>
  <si>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</si>
  <si>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</si>
  <si>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</si>
  <si>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</si>
  <si>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</si>
  <si>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</si>
  <si>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</si>
  <si>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</si>
  <si>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</si>
  <si>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</si>
  <si>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</si>
  <si>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</si>
  <si>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</si>
  <si>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</si>
  <si>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</si>
  <si>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</si>
  <si>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</si>
  <si>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</si>
  <si>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</si>
  <si>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</si>
  <si>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</si>
  <si>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</si>
  <si>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</si>
  <si>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</si>
  <si>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</si>
  <si>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</si>
  <si>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</si>
  <si>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</si>
  <si>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</si>
  <si>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</si>
  <si>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</si>
  <si>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</si>
  <si>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</si>
  <si>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</si>
  <si>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</si>
  <si>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</si>
  <si>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</si>
  <si>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</si>
  <si>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</si>
  <si>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</si>
  <si>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</si>
  <si>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</si>
  <si>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</si>
  <si>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</si>
  <si>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</si>
  <si>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</si>
  <si>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</si>
  <si>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</si>
  <si>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</si>
  <si>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</si>
  <si>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</si>
  <si>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</si>
  <si>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</si>
  <si>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</si>
  <si>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</si>
  <si>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</si>
  <si>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</si>
  <si>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</si>
  <si>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</si>
  <si>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</si>
  <si>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</si>
  <si>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</si>
  <si>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</si>
  <si>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</si>
  <si>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</si>
  <si>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</si>
  <si>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</si>
  <si>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</si>
  <si>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</si>
  <si>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</si>
  <si>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</si>
  <si>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</si>
  <si>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</si>
  <si>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</si>
  <si>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</si>
  <si>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</si>
  <si>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</si>
  <si>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</si>
  <si>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</si>
  <si>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</si>
  <si>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</si>
  <si>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</si>
  <si>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</si>
  <si>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</si>
  <si>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</si>
  <si>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</si>
  <si>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</si>
  <si>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</si>
  <si>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</si>
  <si>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</si>
  <si>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</si>
  <si>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</si>
  <si>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</si>
  <si>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</si>
  <si>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</si>
  <si>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</si>
  <si>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</si>
  <si>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</si>
  <si>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</si>
  <si>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</si>
  <si>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</si>
  <si>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</si>
  <si>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</si>
  <si>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</si>
  <si>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</si>
  <si>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</si>
  <si>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</si>
  <si>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</si>
  <si>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</si>
  <si>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</si>
  <si>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</si>
  <si>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</si>
  <si>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</si>
  <si>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</si>
  <si>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</si>
  <si>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</si>
  <si>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</si>
  <si>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</si>
  <si>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</si>
  <si>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</si>
  <si>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</si>
  <si>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</si>
  <si>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</si>
  <si>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</si>
  <si>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</si>
  <si>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</si>
  <si>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</si>
  <si>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</si>
  <si>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</si>
  <si>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</si>
  <si>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</si>
  <si>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</si>
  <si>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</si>
  <si>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</si>
  <si>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</si>
  <si>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</si>
  <si>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</si>
  <si>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</si>
  <si>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</si>
  <si>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</si>
  <si>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</si>
  <si>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</si>
  <si>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</si>
  <si>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</si>
  <si>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</si>
  <si>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</si>
  <si>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</si>
  <si>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</si>
  <si>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</si>
  <si>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</si>
  <si>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</si>
  <si>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</si>
  <si>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</si>
  <si>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</si>
  <si>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</si>
  <si>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</si>
  <si>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</si>
  <si>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</si>
  <si>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</si>
  <si>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</si>
  <si>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</si>
  <si>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</si>
  <si>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</si>
  <si>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</si>
  <si>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</si>
  <si>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</si>
  <si>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</si>
  <si>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</si>
  <si>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</si>
  <si>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</si>
  <si>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</si>
  <si>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</si>
  <si>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</si>
  <si>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</si>
  <si>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</si>
  <si>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</si>
  <si>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</si>
  <si>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</si>
  <si>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</si>
  <si>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</si>
  <si>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</si>
  <si>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</si>
  <si>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</si>
  <si>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</si>
  <si>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</si>
  <si>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</si>
  <si>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</si>
  <si>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</si>
  <si>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</si>
  <si>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</si>
  <si>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</si>
  <si>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</si>
  <si>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</si>
  <si>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</si>
  <si>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</si>
  <si>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</si>
  <si>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</si>
  <si>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</si>
  <si>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</si>
  <si>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</si>
  <si>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</si>
  <si>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</si>
  <si>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</si>
  <si>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</si>
  <si>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</si>
  <si>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</si>
  <si>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</si>
  <si>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</si>
  <si>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</si>
  <si>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</si>
  <si>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</si>
  <si>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</si>
  <si>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</si>
  <si>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</si>
  <si>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</si>
  <si>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</si>
  <si>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</si>
  <si>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</si>
  <si>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</si>
  <si>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</si>
  <si>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</si>
  <si>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</si>
  <si>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</si>
  <si>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</si>
  <si>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</si>
  <si>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</si>
  <si>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</si>
  <si>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</si>
  <si>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</si>
  <si>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</si>
  <si>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</si>
  <si>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</si>
  <si>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</si>
  <si>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</si>
  <si>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</si>
  <si>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</si>
  <si>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</si>
  <si>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</si>
  <si>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</si>
  <si>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</si>
  <si>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</si>
  <si>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</si>
  <si>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</si>
  <si>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</si>
  <si>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</si>
  <si>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</si>
  <si>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</si>
  <si>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</si>
  <si>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</si>
  <si>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</si>
  <si>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</si>
  <si>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</si>
  <si>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</si>
  <si>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</si>
  <si>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</si>
  <si>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</si>
  <si>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</si>
  <si>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</si>
  <si>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</si>
  <si>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</si>
  <si>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</si>
  <si>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</si>
  <si>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</si>
  <si>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</si>
  <si>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</si>
  <si>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</si>
  <si>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</si>
  <si>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</si>
  <si>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</si>
  <si>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</si>
  <si>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</si>
  <si>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</si>
  <si>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</si>
  <si>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</si>
  <si>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</si>
  <si>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</si>
  <si>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</si>
  <si>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</si>
  <si>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</si>
  <si>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</si>
  <si>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</si>
  <si>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</si>
  <si>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</si>
  <si>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</si>
  <si>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</si>
  <si>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</si>
  <si>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</si>
  <si>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</si>
  <si>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</si>
  <si>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</si>
  <si>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</si>
  <si>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</si>
  <si>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</si>
  <si>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</si>
  <si>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</si>
  <si>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</si>
  <si>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</si>
  <si>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</si>
  <si>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</si>
  <si>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</si>
  <si>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</si>
  <si>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</si>
  <si>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</si>
  <si>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</si>
  <si>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</si>
  <si>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</si>
  <si>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</si>
  <si>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</si>
  <si>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</si>
  <si>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</si>
  <si>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</si>
  <si>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</si>
  <si>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</si>
  <si>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</si>
  <si>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</si>
  <si>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</si>
  <si>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</si>
  <si>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</si>
  <si>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</si>
  <si>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</si>
  <si>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</si>
  <si>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</si>
  <si>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</si>
  <si>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</si>
  <si>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</si>
  <si>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</si>
  <si>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</si>
  <si>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</si>
  <si>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</si>
  <si>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</si>
  <si>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</si>
  <si>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</si>
  <si>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</si>
  <si>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</si>
  <si>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</si>
  <si>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</si>
  <si>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</si>
  <si>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</si>
  <si>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</si>
  <si>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</si>
  <si>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</si>
  <si>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</si>
  <si>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</si>
  <si>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</si>
  <si>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</si>
  <si>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</si>
  <si>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</si>
  <si>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</si>
  <si>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</si>
  <si>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</si>
  <si>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</si>
  <si>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</si>
  <si>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</si>
  <si>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</si>
  <si>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</si>
  <si>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</si>
  <si>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</si>
  <si>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</si>
  <si>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</si>
  <si>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</si>
  <si>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</si>
  <si>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</si>
  <si>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</si>
  <si>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</si>
  <si>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</si>
  <si>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</si>
  <si>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</si>
  <si>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</si>
  <si>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</si>
  <si>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</si>
  <si>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</si>
  <si>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</si>
  <si>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</si>
  <si>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</si>
  <si>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</si>
  <si>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</si>
  <si>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</si>
  <si>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</si>
  <si>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</si>
  <si>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</si>
  <si>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</si>
  <si>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</si>
  <si>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</si>
  <si>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</si>
  <si>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</si>
  <si>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</si>
  <si>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</si>
  <si>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</si>
  <si>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</si>
  <si>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</si>
  <si>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</si>
  <si>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</si>
  <si>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</si>
  <si>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</si>
  <si>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</si>
  <si>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</si>
  <si>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</si>
  <si>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</si>
  <si>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</si>
  <si>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</si>
  <si>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</si>
  <si>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</si>
  <si>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</si>
  <si>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</si>
  <si>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</si>
  <si>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</si>
  <si>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</si>
  <si>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</si>
  <si>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</si>
  <si>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</si>
  <si>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</si>
  <si>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</si>
  <si>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</si>
  <si>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</si>
  <si>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</si>
  <si>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</si>
  <si>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</si>
  <si>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</si>
  <si>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</si>
  <si>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</si>
  <si>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</si>
  <si>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</si>
  <si>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</si>
  <si>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</si>
  <si>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</si>
  <si>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</si>
  <si>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</si>
  <si>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</si>
  <si>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</si>
  <si>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</si>
  <si>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</si>
  <si>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</si>
  <si>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</si>
  <si>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</si>
  <si>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</si>
  <si>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</si>
  <si>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</si>
  <si>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</si>
  <si>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</si>
  <si>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</si>
  <si>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</si>
  <si>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</si>
  <si>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</si>
  <si>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</si>
  <si>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</si>
  <si>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</si>
  <si>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</si>
  <si>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</si>
  <si>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</si>
  <si>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</si>
  <si>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</si>
  <si>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</si>
  <si>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</si>
  <si>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</si>
  <si>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</si>
  <si>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</si>
  <si>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</si>
  <si>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</si>
  <si>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</si>
  <si>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</si>
  <si>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</si>
  <si>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</si>
  <si>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</si>
  <si>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</si>
  <si>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</si>
  <si>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</si>
  <si>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</si>
  <si>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</si>
  <si>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</si>
  <si>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</si>
  <si>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</si>
  <si>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</si>
  <si>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</si>
  <si>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</si>
  <si>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</si>
  <si>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</si>
  <si>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</si>
  <si>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</si>
  <si>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</si>
  <si>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</si>
  <si>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</si>
  <si>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</si>
  <si>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</si>
  <si>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</si>
  <si>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</si>
  <si>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</si>
  <si>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</si>
  <si>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</si>
  <si>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</si>
  <si>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</si>
  <si>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</si>
  <si>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</si>
  <si>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</si>
  <si>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</si>
  <si>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</si>
  <si>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</si>
  <si>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</si>
  <si>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</si>
  <si>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</si>
  <si>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</si>
  <si>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</si>
  <si>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</si>
  <si>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</si>
  <si>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</si>
  <si>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</si>
  <si>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</si>
  <si>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</si>
  <si>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</si>
  <si>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</si>
  <si>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</si>
  <si>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</si>
  <si>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</si>
  <si>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</si>
  <si>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</si>
  <si>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</si>
  <si>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</si>
  <si>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</si>
  <si>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</si>
  <si>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</si>
  <si>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</si>
  <si>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</si>
  <si>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</si>
  <si>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</si>
  <si>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</si>
  <si>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</si>
  <si>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</si>
  <si>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</si>
  <si>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</si>
  <si>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</si>
  <si>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</si>
  <si>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</si>
  <si>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</si>
  <si>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</si>
  <si>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</si>
  <si>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</si>
  <si>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</si>
  <si>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</si>
  <si>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</si>
  <si>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</si>
  <si>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</si>
  <si>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</si>
  <si>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</si>
  <si>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</si>
  <si>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</si>
  <si>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</si>
  <si>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</si>
  <si>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</si>
  <si>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</si>
  <si>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</si>
  <si>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</si>
  <si>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</si>
  <si>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</si>
  <si>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</si>
  <si>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</si>
  <si>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</si>
  <si>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</si>
  <si>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</si>
  <si>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</si>
  <si>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</si>
  <si>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</si>
  <si>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</si>
  <si>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</si>
  <si>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</si>
  <si>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</si>
  <si>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</si>
  <si>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</si>
  <si>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</si>
  <si>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</si>
  <si>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</si>
  <si>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</si>
  <si>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</si>
  <si>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</si>
  <si>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</si>
  <si>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</si>
  <si>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</si>
  <si>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</si>
  <si>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</si>
  <si>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</si>
  <si>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</si>
  <si>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</si>
  <si>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</si>
  <si>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</si>
  <si>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</si>
  <si>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</si>
  <si>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</si>
  <si>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</si>
  <si>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</si>
  <si>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</si>
  <si>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</si>
  <si>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</si>
  <si>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</si>
  <si>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</si>
  <si>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</si>
  <si>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</si>
  <si>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</si>
  <si>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</si>
  <si>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</si>
  <si>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</si>
  <si>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</si>
  <si>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</si>
  <si>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</si>
  <si>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</si>
  <si>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</si>
  <si>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</si>
  <si>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</si>
  <si>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</si>
  <si>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</si>
  <si>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</si>
  <si>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</si>
  <si>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</si>
  <si>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</si>
  <si>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</si>
  <si>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</si>
  <si>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</si>
  <si>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</si>
  <si>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</si>
  <si>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</si>
  <si>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</si>
  <si>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</si>
  <si>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</si>
  <si>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</si>
  <si>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</si>
  <si>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</si>
  <si>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</si>
  <si>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</si>
  <si>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</si>
  <si>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</si>
  <si>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</si>
  <si>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</si>
  <si>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</si>
  <si>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</si>
  <si>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</si>
  <si>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</si>
  <si>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</si>
  <si>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</si>
  <si>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</si>
  <si>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</si>
  <si>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</si>
  <si>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</si>
  <si>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</si>
  <si>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</si>
  <si>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</si>
  <si>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</si>
  <si>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</si>
  <si>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</si>
  <si>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</si>
  <si>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</si>
  <si>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</si>
  <si>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</si>
  <si>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</si>
  <si>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</si>
  <si>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</si>
  <si>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</si>
  <si>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</si>
  <si>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</si>
  <si>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</si>
  <si>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</si>
  <si>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</si>
  <si>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</si>
  <si>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</si>
  <si>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</si>
  <si>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</si>
  <si>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</si>
  <si>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</si>
  <si>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</si>
  <si>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</si>
  <si>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</si>
  <si>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</si>
  <si>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</si>
  <si>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</si>
  <si>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</si>
  <si>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</si>
  <si>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</si>
  <si>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</si>
  <si>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</si>
  <si>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</si>
  <si>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</si>
  <si>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</si>
  <si>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</si>
  <si>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</si>
  <si>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</si>
  <si>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</si>
  <si>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</si>
  <si>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</si>
  <si>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</si>
  <si>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</si>
  <si>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</si>
  <si>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</si>
  <si>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</si>
  <si>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</si>
  <si>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</si>
  <si>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</si>
  <si>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</si>
  <si>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</si>
  <si>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</si>
  <si>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</si>
  <si>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</si>
  <si>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</si>
  <si>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</si>
  <si>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</si>
  <si>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</si>
  <si>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</si>
  <si>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</si>
  <si>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</si>
  <si>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</si>
  <si>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</si>
  <si>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</si>
  <si>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</si>
  <si>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</si>
  <si>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</si>
  <si>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</si>
  <si>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</si>
  <si>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</si>
  <si>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</si>
  <si>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</si>
  <si>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</si>
  <si>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</si>
  <si>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</si>
  <si>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</si>
  <si>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</si>
  <si>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</si>
  <si>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</si>
  <si>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</si>
  <si>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</si>
  <si>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</si>
  <si>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</si>
  <si>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</si>
  <si>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</si>
  <si>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</si>
  <si>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</si>
  <si>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</si>
  <si>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</si>
  <si>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</si>
  <si>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</si>
  <si>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</si>
  <si>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</si>
  <si>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</si>
  <si>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</si>
  <si>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</si>
  <si>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</si>
  <si>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</si>
  <si>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</si>
  <si>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</si>
  <si>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</si>
  <si>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</si>
  <si>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</si>
  <si>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</si>
  <si>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</si>
  <si>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</si>
  <si>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</si>
  <si>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</si>
  <si>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</si>
  <si>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</si>
  <si>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</si>
  <si>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</si>
  <si>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</si>
  <si>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</si>
  <si>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</si>
  <si>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</si>
  <si>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</si>
  <si>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</si>
  <si>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</si>
  <si>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</si>
  <si>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</si>
  <si>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</si>
  <si>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</si>
  <si>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</si>
  <si>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</si>
  <si>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</si>
  <si>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</si>
  <si>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</si>
  <si>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</si>
  <si>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</si>
  <si>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</si>
  <si>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</si>
  <si>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</si>
  <si>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</si>
  <si>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</si>
  <si>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</si>
  <si>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</si>
  <si>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</si>
  <si>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</si>
  <si>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</si>
  <si>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</si>
  <si>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</si>
  <si>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</si>
  <si>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</si>
  <si>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</si>
  <si>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</si>
  <si>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</si>
  <si>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</si>
  <si>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</si>
  <si>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</si>
  <si>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</si>
  <si>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</si>
  <si>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</si>
  <si>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</si>
  <si>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</si>
  <si>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</si>
  <si>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</si>
  <si>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</si>
  <si>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</si>
  <si>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</si>
  <si>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</si>
  <si>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</si>
  <si>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</si>
  <si>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</si>
  <si>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</si>
  <si>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</si>
  <si>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</si>
  <si>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</si>
  <si>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</si>
  <si>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</si>
  <si>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</si>
  <si>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</si>
  <si>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</si>
  <si>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</si>
  <si>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</si>
  <si>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</si>
  <si>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</si>
  <si>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</si>
  <si>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</si>
  <si>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</si>
  <si>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</si>
  <si>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</si>
  <si>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</si>
  <si>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</si>
  <si>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</si>
  <si>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</si>
  <si>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</si>
  <si>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</si>
  <si>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</si>
  <si>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</si>
  <si>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</si>
  <si>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</si>
  <si>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</si>
  <si>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</si>
  <si>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</si>
  <si>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</si>
  <si>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</si>
  <si>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</si>
  <si>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</si>
  <si>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</si>
  <si>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</si>
  <si>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</si>
  <si>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</si>
  <si>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</si>
  <si>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</si>
  <si>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</si>
  <si>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</si>
  <si>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</si>
  <si>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</si>
  <si>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</si>
  <si>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</si>
  <si>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</si>
  <si>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</si>
  <si>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</si>
  <si>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</si>
  <si>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</si>
  <si>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</si>
  <si>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</si>
  <si>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</si>
  <si>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</si>
  <si>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</si>
  <si>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</si>
  <si>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</si>
  <si>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</si>
  <si>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</si>
  <si>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</si>
  <si>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</si>
  <si>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</si>
  <si>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</si>
  <si>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</si>
  <si>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</si>
  <si>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</si>
  <si>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</si>
  <si>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</si>
  <si>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</si>
  <si>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</si>
  <si>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</si>
  <si>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</si>
  <si>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</si>
  <si>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</si>
  <si>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</si>
  <si>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</si>
  <si>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</si>
  <si>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</si>
  <si>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</si>
  <si>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</si>
  <si>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</si>
  <si>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</si>
  <si>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</si>
  <si>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</si>
  <si>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</si>
  <si>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</si>
  <si>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</si>
  <si>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</si>
  <si>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</si>
  <si>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</si>
  <si>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</si>
  <si>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</si>
  <si>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</si>
  <si>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</si>
  <si>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</si>
  <si>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</si>
  <si>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</si>
  <si>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</si>
  <si>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</si>
  <si>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</si>
  <si>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</si>
  <si>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</si>
  <si>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</si>
  <si>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</si>
  <si>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</si>
  <si>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</si>
  <si>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</si>
  <si>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</si>
  <si>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</si>
  <si>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</si>
  <si>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</si>
  <si>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</si>
  <si>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</si>
  <si>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</si>
  <si>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</si>
  <si>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</si>
  <si>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</si>
  <si>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</si>
  <si>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</si>
  <si>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</si>
  <si>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</si>
  <si>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</si>
  <si>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</si>
  <si>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</si>
  <si>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</si>
  <si>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</si>
  <si>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</si>
  <si>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</si>
  <si>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</si>
  <si>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</si>
  <si>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</si>
  <si>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</si>
  <si>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</si>
  <si>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</si>
  <si>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</si>
  <si>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</si>
  <si>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</si>
  <si>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</si>
  <si>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</si>
  <si>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</si>
  <si>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</si>
  <si>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</si>
  <si>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</si>
  <si>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</si>
  <si>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</si>
  <si>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</si>
  <si>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</si>
  <si>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</si>
  <si>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</si>
  <si>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</si>
  <si>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</si>
  <si>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</si>
  <si>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</si>
  <si>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</si>
  <si>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</si>
  <si>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</si>
  <si>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</si>
  <si>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</si>
  <si>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</si>
  <si>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</si>
  <si>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</si>
  <si>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</si>
  <si>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</si>
  <si>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</si>
  <si>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</si>
  <si>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</si>
  <si>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</si>
  <si>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</si>
  <si>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</si>
  <si>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</si>
  <si>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</si>
  <si>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</si>
  <si>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</si>
  <si>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</si>
  <si>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</si>
  <si>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</si>
  <si>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</si>
  <si>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</si>
  <si>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</si>
  <si>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</si>
  <si>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</si>
  <si>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</si>
  <si>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</si>
  <si>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</si>
  <si>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</si>
  <si>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</si>
  <si>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</si>
  <si>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</si>
  <si>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</si>
  <si>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</si>
  <si>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</si>
  <si>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</si>
  <si>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</si>
  <si>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</si>
  <si>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</si>
  <si>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</si>
  <si>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</si>
  <si>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</si>
  <si>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</si>
  <si>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</si>
  <si>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</si>
  <si>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</si>
  <si>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</si>
  <si>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</si>
  <si>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</si>
  <si>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</si>
  <si>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</si>
  <si>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</si>
  <si>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</si>
  <si>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</si>
  <si>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</si>
  <si>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</si>
  <si>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</si>
  <si>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</si>
  <si>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</si>
  <si>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</si>
  <si>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</si>
  <si>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</si>
  <si>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</si>
  <si>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</si>
  <si>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</si>
  <si>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</si>
  <si>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</si>
  <si>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</si>
  <si>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</si>
  <si>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</si>
  <si>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</si>
  <si>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</si>
  <si>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</si>
  <si>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</si>
  <si>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</si>
  <si>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</si>
  <si>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</si>
  <si>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</si>
  <si>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</si>
  <si>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</si>
  <si>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</si>
  <si>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</si>
  <si>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</si>
  <si>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</si>
  <si>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</si>
  <si>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</si>
  <si>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</si>
  <si>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</si>
  <si>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</si>
  <si>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</si>
  <si>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</si>
  <si>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</si>
  <si>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</si>
  <si>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</si>
  <si>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</si>
  <si>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</si>
  <si>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</si>
  <si>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</si>
  <si>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</si>
  <si>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</si>
  <si>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</si>
  <si>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</si>
  <si>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</si>
  <si>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</si>
  <si>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</si>
  <si>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</si>
  <si>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</si>
  <si>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</si>
  <si>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</si>
  <si>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</si>
  <si>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</si>
  <si>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</si>
  <si>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</si>
  <si>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</si>
  <si>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</si>
  <si>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</si>
  <si>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</si>
  <si>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</si>
  <si>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</si>
  <si>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</si>
  <si>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</si>
  <si>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</si>
  <si>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</si>
  <si>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</si>
  <si>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</si>
  <si>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</si>
  <si>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</si>
  <si>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</si>
  <si>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</si>
  <si>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</si>
  <si>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</si>
  <si>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</si>
  <si>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</si>
  <si>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</si>
  <si>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</si>
  <si>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</si>
  <si>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</si>
  <si>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</si>
  <si>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</si>
  <si>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</si>
  <si>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</si>
  <si>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</si>
  <si>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</si>
  <si>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</si>
  <si>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</si>
  <si>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</si>
  <si>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</si>
  <si>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</si>
  <si>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</si>
  <si>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</si>
  <si>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</si>
  <si>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</si>
  <si>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</si>
  <si>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</si>
  <si>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</si>
  <si>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</si>
  <si>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</si>
  <si>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</si>
  <si>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</si>
  <si>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</si>
  <si>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</si>
  <si>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</si>
  <si>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</si>
  <si>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</si>
  <si>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</si>
  <si>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</si>
  <si>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</si>
  <si>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</si>
  <si>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</si>
  <si>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</si>
  <si>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</si>
  <si>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</si>
  <si>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</si>
  <si>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</si>
  <si>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</si>
  <si>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</si>
  <si>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</si>
  <si>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</si>
  <si>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</si>
  <si>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</si>
  <si>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</si>
  <si>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</si>
  <si>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</si>
  <si>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</si>
  <si>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</si>
  <si>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</si>
  <si>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</si>
  <si>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</si>
  <si>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</si>
  <si>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</si>
  <si>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</si>
  <si>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</si>
  <si>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</si>
  <si>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</si>
  <si>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</si>
  <si>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</si>
  <si>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</si>
  <si>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</si>
  <si>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</si>
  <si>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</si>
  <si>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</si>
  <si>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</si>
  <si>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</si>
  <si>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</si>
  <si>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</si>
  <si>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</si>
  <si>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</si>
  <si>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</si>
  <si>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</si>
  <si>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</si>
  <si>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</si>
  <si>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</si>
  <si>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</si>
  <si>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</si>
  <si>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</si>
  <si>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</si>
  <si>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</si>
  <si>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</si>
  <si>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</si>
  <si>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</si>
  <si>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</si>
  <si>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</si>
  <si>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</si>
  <si>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</si>
  <si>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</si>
  <si>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</si>
  <si>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</si>
  <si>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</si>
  <si>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</si>
  <si>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</si>
  <si>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</si>
  <si>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</si>
  <si>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</si>
  <si>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</si>
  <si>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</si>
  <si>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</si>
  <si>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</si>
  <si>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</si>
  <si>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</si>
  <si>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</si>
  <si>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</si>
  <si>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</si>
  <si>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</si>
  <si>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</si>
  <si>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</si>
  <si>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</si>
  <si>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</si>
  <si>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</si>
  <si>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</si>
  <si>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</si>
  <si>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</si>
  <si>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</si>
  <si>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</si>
  <si>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</si>
  <si>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</si>
  <si>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</si>
  <si>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</si>
  <si>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</si>
  <si>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</si>
  <si>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</si>
  <si>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</si>
  <si>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</si>
  <si>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</si>
  <si>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</si>
  <si>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</si>
  <si>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</si>
  <si>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</si>
  <si>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</si>
  <si>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</si>
  <si>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</si>
  <si>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</si>
  <si>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</si>
  <si>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</si>
  <si>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</si>
  <si>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</si>
  <si>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</si>
  <si>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</si>
  <si>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</si>
  <si>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</si>
  <si>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</si>
  <si>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</si>
  <si>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</si>
  <si>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</si>
  <si>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</si>
  <si>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</si>
  <si>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</si>
  <si>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</si>
  <si>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</si>
  <si>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</si>
  <si>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</si>
  <si>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</si>
  <si>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</si>
  <si>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</si>
  <si>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</si>
  <si>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</si>
  <si>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</si>
  <si>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</si>
  <si>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</si>
  <si>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</si>
  <si>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</si>
  <si>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</si>
  <si>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</si>
  <si>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</si>
  <si>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</si>
  <si>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</si>
  <si>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</si>
  <si>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</si>
  <si>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</si>
  <si>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</si>
  <si>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</si>
  <si>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</si>
  <si>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</si>
  <si>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</si>
  <si>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</si>
  <si>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</si>
  <si>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</si>
  <si>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</si>
  <si>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</si>
  <si>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</si>
  <si>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</si>
  <si>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</si>
  <si>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</si>
  <si>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</si>
  <si>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</si>
  <si>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</si>
  <si>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</si>
  <si>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</si>
  <si>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</si>
  <si>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</si>
  <si>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</si>
  <si>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</si>
  <si>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</si>
  <si>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</si>
  <si>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</si>
  <si>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</si>
  <si>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</si>
  <si>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</si>
  <si>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</si>
  <si>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</si>
  <si>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</si>
  <si>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</si>
  <si>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</si>
  <si>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</si>
  <si>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</si>
  <si>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</si>
  <si>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</si>
  <si>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</si>
  <si>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</si>
  <si>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</si>
  <si>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</si>
  <si>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</si>
  <si>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</si>
  <si>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</si>
  <si>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</si>
  <si>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</si>
  <si>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</si>
  <si>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</si>
  <si>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</si>
  <si>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</si>
  <si>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</si>
  <si>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</si>
  <si>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</si>
  <si>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</si>
  <si>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</si>
  <si>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</si>
  <si>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</si>
  <si>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</si>
  <si>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</si>
  <si>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</si>
  <si>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</si>
  <si>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</si>
  <si>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</si>
  <si>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</si>
  <si>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</si>
  <si>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</si>
  <si>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</si>
  <si>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</si>
  <si>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</si>
  <si>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</si>
  <si>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</si>
  <si>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</si>
  <si>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</si>
  <si>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</si>
  <si>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</si>
  <si>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</si>
  <si>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</si>
  <si>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</si>
  <si>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</si>
  <si>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</si>
  <si>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</si>
  <si>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</si>
  <si>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</si>
  <si>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</si>
  <si>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</si>
  <si>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</si>
  <si>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</si>
  <si>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</si>
  <si>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</si>
  <si>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</si>
  <si>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</si>
  <si>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</si>
  <si>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</si>
  <si>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</si>
  <si>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</si>
  <si>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</si>
  <si>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</si>
  <si>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</si>
  <si>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</si>
  <si>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</si>
  <si>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</si>
  <si>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</si>
  <si>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</si>
  <si>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</si>
  <si>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</si>
  <si>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</si>
  <si>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</si>
  <si>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</si>
  <si>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</si>
  <si>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</si>
  <si>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</si>
  <si>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</si>
  <si>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</si>
  <si>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</si>
  <si>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</si>
  <si>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</si>
  <si>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</si>
  <si>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</si>
  <si>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</si>
  <si>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</si>
  <si>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</si>
  <si>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</si>
  <si>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</si>
  <si>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</si>
  <si>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</si>
  <si>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</si>
  <si>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</si>
  <si>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</si>
  <si>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</si>
  <si>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</si>
  <si>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</si>
  <si>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</si>
  <si>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</si>
  <si>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</si>
  <si>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</si>
  <si>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</si>
  <si>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</si>
  <si>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</si>
  <si>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</si>
  <si>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</si>
  <si>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</si>
  <si>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</si>
  <si>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</si>
  <si>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</si>
  <si>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</si>
  <si>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</si>
  <si>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</si>
  <si>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</si>
  <si>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</si>
  <si>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</si>
  <si>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</si>
  <si>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</si>
  <si>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</si>
  <si>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</si>
  <si>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</si>
  <si>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</si>
  <si>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</si>
  <si>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</si>
  <si>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</si>
  <si>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</si>
  <si>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</si>
  <si>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</si>
  <si>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</si>
  <si>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</si>
  <si>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</si>
  <si>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</si>
  <si>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</si>
  <si>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</si>
  <si>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</si>
  <si>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</si>
  <si>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</si>
  <si>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</si>
  <si>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</si>
  <si>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</si>
  <si>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</si>
  <si>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</si>
  <si>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</si>
  <si>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</si>
  <si>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</si>
  <si>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</si>
  <si>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</si>
  <si>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</si>
  <si>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</si>
  <si>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</si>
  <si>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</si>
  <si>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</si>
  <si>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</si>
  <si>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</si>
  <si>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</si>
  <si>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</si>
  <si>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</si>
  <si>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</si>
  <si>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</si>
  <si>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</si>
  <si>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</si>
  <si>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</si>
  <si>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</si>
  <si>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</si>
  <si>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</si>
  <si>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</si>
  <si>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</si>
  <si>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</si>
  <si>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</si>
  <si>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</si>
  <si>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</si>
  <si>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</si>
  <si>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</si>
  <si>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</si>
  <si>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</si>
  <si>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</si>
  <si>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</si>
  <si>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</si>
  <si>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</si>
  <si>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</si>
  <si>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</si>
  <si>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</si>
  <si>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</si>
  <si>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</si>
  <si>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</si>
  <si>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</si>
  <si>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</si>
  <si>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</si>
  <si>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</si>
  <si>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</si>
  <si>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</si>
  <si>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</si>
  <si>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</si>
  <si>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</si>
  <si>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</si>
  <si>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</si>
  <si>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</si>
  <si>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</si>
  <si>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</si>
  <si>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</si>
  <si>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</si>
  <si>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</si>
  <si>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</si>
  <si>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</si>
  <si>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</si>
  <si>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</si>
  <si>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</si>
  <si>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</si>
  <si>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</si>
  <si>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</si>
  <si>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</si>
  <si>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</si>
  <si>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</si>
  <si>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</si>
  <si>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</si>
  <si>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</si>
  <si>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</si>
  <si>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</si>
  <si>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</si>
  <si>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</si>
  <si>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</si>
  <si>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</si>
  <si>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</si>
  <si>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</si>
  <si>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</si>
  <si>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</si>
  <si>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</si>
  <si>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</si>
  <si>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</si>
  <si>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</si>
  <si>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</si>
  <si>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</si>
  <si>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</si>
  <si>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</si>
  <si>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</si>
  <si>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</si>
  <si>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</si>
  <si>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</si>
  <si>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</si>
  <si>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</si>
  <si>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</si>
  <si>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</si>
  <si>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</si>
  <si>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</si>
  <si>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</si>
  <si>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</si>
  <si>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</si>
  <si>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</si>
  <si>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</si>
  <si>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</si>
  <si>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</si>
  <si>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</si>
  <si>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</si>
  <si>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</si>
  <si>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</si>
  <si>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</si>
  <si>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</si>
  <si>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</si>
  <si>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</si>
  <si>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</si>
  <si>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</si>
  <si>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</si>
  <si>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</si>
  <si>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</si>
  <si>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</si>
  <si>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</si>
  <si>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</si>
  <si>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</si>
  <si>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</si>
  <si>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</si>
  <si>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</si>
  <si>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</si>
  <si>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</si>
  <si>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</si>
  <si>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</si>
  <si>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</si>
  <si>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</si>
  <si>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</si>
  <si>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</si>
  <si>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</si>
  <si>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</si>
  <si>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</si>
  <si>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</si>
  <si>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</si>
  <si>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</si>
  <si>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</si>
  <si>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</si>
  <si>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</si>
  <si>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</si>
  <si>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</si>
  <si>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</si>
  <si>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</si>
  <si>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</si>
  <si>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</si>
  <si>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</si>
  <si>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</si>
  <si>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</si>
  <si>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</si>
  <si>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</si>
  <si>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</si>
  <si>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</si>
  <si>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</si>
  <si>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</si>
  <si>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</si>
  <si>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</si>
  <si>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</si>
  <si>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</si>
  <si>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</si>
  <si>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</si>
  <si>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</si>
  <si>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</si>
  <si>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</si>
  <si>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</si>
  <si>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</si>
  <si>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</si>
  <si>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</si>
  <si>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</si>
  <si>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</si>
  <si>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</si>
  <si>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</si>
  <si>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</si>
  <si>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</si>
  <si>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</si>
  <si>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</si>
  <si>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</si>
  <si>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</si>
  <si>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</si>
  <si>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</si>
  <si>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</si>
  <si>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</si>
  <si>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</si>
  <si>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</si>
  <si>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</si>
  <si>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</si>
  <si>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</si>
  <si>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</si>
  <si>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</si>
  <si>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</si>
  <si>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</si>
  <si>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</si>
  <si>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</si>
  <si>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</si>
  <si>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</si>
  <si>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</si>
  <si>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</si>
  <si>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</si>
  <si>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</si>
  <si>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</si>
  <si>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</si>
  <si>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</si>
  <si>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</si>
  <si>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</si>
  <si>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</si>
  <si>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</si>
  <si>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</si>
  <si>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</si>
  <si>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</si>
  <si>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</si>
  <si>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</si>
  <si>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</si>
  <si>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</si>
  <si>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</si>
  <si>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</si>
  <si>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</si>
  <si>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</si>
  <si>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</si>
  <si>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</si>
  <si>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</si>
  <si>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</si>
  <si>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</si>
  <si>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</si>
  <si>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</si>
  <si>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</si>
  <si>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</si>
  <si>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</si>
  <si>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</si>
  <si>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</si>
  <si>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</si>
  <si>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</si>
  <si>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</si>
  <si>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</si>
  <si>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</si>
  <si>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</si>
  <si>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</si>
  <si>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</si>
  <si>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</si>
  <si>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</si>
  <si>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</si>
  <si>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</si>
  <si>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</si>
  <si>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</si>
  <si>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</si>
  <si>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</si>
  <si>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</si>
  <si>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</si>
  <si>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</si>
  <si>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</si>
  <si>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</si>
  <si>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</si>
  <si>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</si>
  <si>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</si>
  <si>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</si>
  <si>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</si>
  <si>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</si>
  <si>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</si>
  <si>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</si>
  <si>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</si>
  <si>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</si>
  <si>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</si>
  <si>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</si>
  <si>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</si>
  <si>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</si>
  <si>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</si>
  <si>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</si>
  <si>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</si>
  <si>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</si>
  <si>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</si>
  <si>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</si>
  <si>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</si>
  <si>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</si>
  <si>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</si>
  <si>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</si>
  <si>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</si>
  <si>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</si>
  <si>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</si>
  <si>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</si>
  <si>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</si>
  <si>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</si>
  <si>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</si>
  <si>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</si>
  <si>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</si>
  <si>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</si>
  <si>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</si>
  <si>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</si>
  <si>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</si>
  <si>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</si>
  <si>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</si>
  <si>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</si>
  <si>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</si>
  <si>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</si>
  <si>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</si>
  <si>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</si>
  <si>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</si>
  <si>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</si>
  <si>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</si>
  <si>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</si>
  <si>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</si>
  <si>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</si>
  <si>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</si>
  <si>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</si>
  <si>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</si>
  <si>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</si>
  <si>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</si>
  <si>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</si>
  <si>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</si>
  <si>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</si>
  <si>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</si>
  <si>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</si>
  <si>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</si>
  <si>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</si>
  <si>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</si>
  <si>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</si>
  <si>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</si>
  <si>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</si>
  <si>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</si>
  <si>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</si>
  <si>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</si>
  <si>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</si>
  <si>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</si>
  <si>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</si>
  <si>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</si>
  <si>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</si>
  <si>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</si>
  <si>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</si>
  <si>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</si>
  <si>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</si>
  <si>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</si>
  <si>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</si>
  <si>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</si>
  <si>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</si>
  <si>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</si>
  <si>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</si>
  <si>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</si>
  <si>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</si>
  <si>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</si>
  <si>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</si>
  <si>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</si>
  <si>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</si>
  <si>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</si>
  <si>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</si>
  <si>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</si>
  <si>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</si>
  <si>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</si>
  <si>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</si>
  <si>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</si>
  <si>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</si>
  <si>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</si>
  <si>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</si>
  <si>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</si>
  <si>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</si>
  <si>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</si>
  <si>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</si>
  <si>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</si>
  <si>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</si>
  <si>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</si>
  <si>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</si>
  <si>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</si>
  <si>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</si>
  <si>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</si>
  <si>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</si>
  <si>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</si>
  <si>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</si>
  <si>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</si>
  <si>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</si>
  <si>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</si>
  <si>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</si>
  <si>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</si>
  <si>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</si>
  <si>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</si>
  <si>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</si>
  <si>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</si>
  <si>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</si>
  <si>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</si>
  <si>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</si>
  <si>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</si>
  <si>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</si>
  <si>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</si>
  <si>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</si>
  <si>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</si>
  <si>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</si>
  <si>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</si>
  <si>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</si>
  <si>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</si>
  <si>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</si>
  <si>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</si>
  <si>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</si>
  <si>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</si>
  <si>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</si>
  <si>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</si>
  <si>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</si>
  <si>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</si>
  <si>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</si>
  <si>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</si>
  <si>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</si>
  <si>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</si>
  <si>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</si>
  <si>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</si>
  <si>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</si>
  <si>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</si>
  <si>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</si>
  <si>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</si>
  <si>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</si>
  <si>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</si>
  <si>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</si>
  <si>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</si>
  <si>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</si>
  <si>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</si>
  <si>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</si>
  <si>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</si>
  <si>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</si>
  <si>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</si>
  <si>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</si>
  <si>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</si>
  <si>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</si>
  <si>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</si>
  <si>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</si>
  <si>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</si>
  <si>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</si>
  <si>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</si>
  <si>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</si>
  <si>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</si>
  <si>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</si>
  <si>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</si>
  <si>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</si>
  <si>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</si>
  <si>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</si>
  <si>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</si>
  <si>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</si>
  <si>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</si>
  <si>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</si>
  <si>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</si>
  <si>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</si>
  <si>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</si>
  <si>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</si>
  <si>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</si>
  <si>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</si>
  <si>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</si>
  <si>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</si>
  <si>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</si>
  <si>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</si>
  <si>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</si>
  <si>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</si>
  <si>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</si>
  <si>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</si>
  <si>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</si>
  <si>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</si>
  <si>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</si>
  <si>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</si>
  <si>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</si>
  <si>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</si>
  <si>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</si>
  <si>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</si>
  <si>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</si>
  <si>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</si>
  <si>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</si>
  <si>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</si>
  <si>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</si>
  <si>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</si>
  <si>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</si>
  <si>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</si>
  <si>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</si>
  <si>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</si>
  <si>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</si>
  <si>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</si>
  <si>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</si>
  <si>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</si>
  <si>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</si>
  <si>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</si>
  <si>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</si>
  <si>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</si>
  <si>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</si>
  <si>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</si>
  <si>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</si>
  <si>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</si>
  <si>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</si>
  <si>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</si>
  <si>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</si>
  <si>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</si>
  <si>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</si>
  <si>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</si>
  <si>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</si>
  <si>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</si>
  <si>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</si>
  <si>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</si>
  <si>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</si>
  <si>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</si>
  <si>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</si>
  <si>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</si>
  <si>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</si>
  <si>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</si>
  <si>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</si>
  <si>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</si>
  <si>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</si>
  <si>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</si>
  <si>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</si>
  <si>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</si>
  <si>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</si>
  <si>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</si>
  <si>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</si>
  <si>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</si>
  <si>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</si>
  <si>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</si>
  <si>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</si>
  <si>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</si>
  <si>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</si>
  <si>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</si>
  <si>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</si>
  <si>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</si>
  <si>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</si>
  <si>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</si>
  <si>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</si>
  <si>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</si>
  <si>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</si>
  <si>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</si>
  <si>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</si>
  <si>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</si>
  <si>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</si>
  <si>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</si>
  <si>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</si>
  <si>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</si>
  <si>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</si>
  <si>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</si>
  <si>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</si>
  <si>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</si>
  <si>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</si>
  <si>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</si>
  <si>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</si>
  <si>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</si>
  <si>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</si>
  <si>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</si>
  <si>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</si>
  <si>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</si>
  <si>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</si>
  <si>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</si>
  <si>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</si>
  <si>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</si>
  <si>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</si>
  <si>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</si>
  <si>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</si>
  <si>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</si>
  <si>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</si>
  <si>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</si>
  <si>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</si>
  <si>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</si>
  <si>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</si>
  <si>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</si>
  <si>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</si>
  <si>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</si>
  <si>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</si>
  <si>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</si>
  <si>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</si>
  <si>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</si>
  <si>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</si>
  <si>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</si>
  <si>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</si>
  <si>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</si>
  <si>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</si>
  <si>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</si>
  <si>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</si>
  <si>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</si>
  <si>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</si>
  <si>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</si>
  <si>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</si>
  <si>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</si>
  <si>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</si>
  <si>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</si>
  <si>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</si>
  <si>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</si>
  <si>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</si>
  <si>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</si>
  <si>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</si>
  <si>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</si>
  <si>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</si>
  <si>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</si>
  <si>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</si>
  <si>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</si>
  <si>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</si>
  <si>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</si>
  <si>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</si>
  <si>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</si>
  <si>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</si>
  <si>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</si>
  <si>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</si>
  <si>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</si>
  <si>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</si>
  <si>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</si>
  <si>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</si>
  <si>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</si>
  <si>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</si>
  <si>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</si>
  <si>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</si>
  <si>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</si>
  <si>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</si>
  <si>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</si>
  <si>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</si>
  <si>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</si>
  <si>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</si>
  <si>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</si>
  <si>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</si>
  <si>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</si>
  <si>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</si>
  <si>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</si>
  <si>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</si>
  <si>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</si>
  <si>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</si>
  <si>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</si>
  <si>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</si>
  <si>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</si>
  <si>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</si>
  <si>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</si>
  <si>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</si>
  <si>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</si>
  <si>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</si>
  <si>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</si>
  <si>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</si>
  <si>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</si>
  <si>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</si>
  <si>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</si>
  <si>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</si>
  <si>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</si>
  <si>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</si>
  <si>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</si>
  <si>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</si>
  <si>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</si>
  <si>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</si>
  <si>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</si>
  <si>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</si>
  <si>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</si>
  <si>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</si>
  <si>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</si>
  <si>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</si>
  <si>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</si>
  <si>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</si>
  <si>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</si>
  <si>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</si>
  <si>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</si>
  <si>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</si>
  <si>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</si>
  <si>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</si>
  <si>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</si>
  <si>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</si>
  <si>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</si>
  <si>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</si>
  <si>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</si>
  <si>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</si>
  <si>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</si>
  <si>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</si>
  <si>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</si>
  <si>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</si>
  <si>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</si>
  <si>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</si>
  <si>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</si>
  <si>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</si>
  <si>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</si>
  <si>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</si>
  <si>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</si>
  <si>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</si>
  <si>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</si>
  <si>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</si>
  <si>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</si>
  <si>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</si>
  <si>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</si>
  <si>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</si>
  <si>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</si>
  <si>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</si>
  <si>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</si>
  <si>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</si>
  <si>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</si>
  <si>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</si>
  <si>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</si>
  <si>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</si>
  <si>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</si>
  <si>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</si>
  <si>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</si>
  <si>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</si>
  <si>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</si>
  <si>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</si>
  <si>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</si>
  <si>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</si>
  <si>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</si>
  <si>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</si>
  <si>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</si>
  <si>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</si>
  <si>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</si>
  <si>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</si>
  <si>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</si>
  <si>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</si>
  <si>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</si>
  <si>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</si>
  <si>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</si>
  <si>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</si>
  <si>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</si>
  <si>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</si>
  <si>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</si>
  <si>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</si>
  <si>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</si>
  <si>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</si>
  <si>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</si>
  <si>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</si>
  <si>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</si>
  <si>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</si>
  <si>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</si>
  <si>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</si>
  <si>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</si>
  <si>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</si>
  <si>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</si>
  <si>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</si>
  <si>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</si>
  <si>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</si>
  <si>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</si>
  <si>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</si>
  <si>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</si>
  <si>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</si>
  <si>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</si>
  <si>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</si>
  <si>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</si>
  <si>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</si>
  <si>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</si>
  <si>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</si>
  <si>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</si>
  <si>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</si>
  <si>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</si>
  <si>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</si>
  <si>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</si>
  <si>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</si>
  <si>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</si>
  <si>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</si>
  <si>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</si>
  <si>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</si>
  <si>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</si>
  <si>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</si>
  <si>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</si>
  <si>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</si>
  <si>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</si>
  <si>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</si>
  <si>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</si>
  <si>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</si>
  <si>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</si>
  <si>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</si>
  <si>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</si>
  <si>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</si>
  <si>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</si>
  <si>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</si>
  <si>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</si>
  <si>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</si>
  <si>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</si>
  <si>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</si>
  <si>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</si>
  <si>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</si>
  <si>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</si>
  <si>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</si>
  <si>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</si>
  <si>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</si>
  <si>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</si>
  <si>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</si>
  <si>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</si>
  <si>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</si>
  <si>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</si>
  <si>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</si>
  <si>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</si>
  <si>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</si>
  <si>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</si>
  <si>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</si>
  <si>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</si>
  <si>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</si>
  <si>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</si>
  <si>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</si>
  <si>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</si>
  <si>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</si>
  <si>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</si>
  <si>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</si>
  <si>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</si>
  <si>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</si>
  <si>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</si>
  <si>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</si>
  <si>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</si>
  <si>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</si>
  <si>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</si>
  <si>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</si>
  <si>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</si>
  <si>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</si>
  <si>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</si>
  <si>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</si>
  <si>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</si>
  <si>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</si>
  <si>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</si>
  <si>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</si>
  <si>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</si>
  <si>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</si>
  <si>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</si>
  <si>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</si>
  <si>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</si>
  <si>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</si>
  <si>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</si>
  <si>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</si>
  <si>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</si>
  <si>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</si>
  <si>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</si>
  <si>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</si>
  <si>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</si>
  <si>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</si>
  <si>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</si>
  <si>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</si>
  <si>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</si>
  <si>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</si>
  <si>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</si>
  <si>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</si>
  <si>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</si>
  <si>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</si>
  <si>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</si>
  <si>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</si>
  <si>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</si>
  <si>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</si>
  <si>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</si>
  <si>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</si>
  <si>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</si>
  <si>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</si>
  <si>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</si>
  <si>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</si>
  <si>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</si>
  <si>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</si>
  <si>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</si>
  <si>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</si>
  <si>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</si>
  <si>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</si>
  <si>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</si>
  <si>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</si>
  <si>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</si>
  <si>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</si>
  <si>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</si>
  <si>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</si>
  <si>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</si>
  <si>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</si>
  <si>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</si>
  <si>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</si>
  <si>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</si>
  <si>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</si>
  <si>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</si>
  <si>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</si>
  <si>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</si>
  <si>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</si>
  <si>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</si>
  <si>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</si>
  <si>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</si>
  <si>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</si>
  <si>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</si>
  <si>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</si>
  <si>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</si>
  <si>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</si>
  <si>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</si>
  <si>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</si>
  <si>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</si>
  <si>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</si>
  <si>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</si>
  <si>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</si>
  <si>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</si>
  <si>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</si>
  <si>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</si>
  <si>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</si>
  <si>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</si>
  <si>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</si>
  <si>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</si>
  <si>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</si>
  <si>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</si>
  <si>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</si>
  <si>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</si>
  <si>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</si>
  <si>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</si>
  <si>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</si>
  <si>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</si>
  <si>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</si>
  <si>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</si>
  <si>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</si>
  <si>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</si>
  <si>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</si>
  <si>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</si>
  <si>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</si>
  <si>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</si>
  <si>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</si>
  <si>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</si>
  <si>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</si>
  <si>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</si>
  <si>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</si>
  <si>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</si>
  <si>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</si>
  <si>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</si>
  <si>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</si>
  <si>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</si>
  <si>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</si>
  <si>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</si>
  <si>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</si>
  <si>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</si>
  <si>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</si>
  <si>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</si>
  <si>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</si>
  <si>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</si>
  <si>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</si>
  <si>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</si>
  <si>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</si>
  <si>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</si>
  <si>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</si>
  <si>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</si>
  <si>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</si>
  <si>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</si>
  <si>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</si>
  <si>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</si>
  <si>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</si>
  <si>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</si>
  <si>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</si>
  <si>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</si>
  <si>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</si>
  <si>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</si>
  <si>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</si>
  <si>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</si>
  <si>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</si>
  <si>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</si>
  <si>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</si>
  <si>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</si>
  <si>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</si>
  <si>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</si>
  <si>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</si>
  <si>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</si>
  <si>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</si>
  <si>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</si>
  <si>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</si>
  <si>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</si>
  <si>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</si>
  <si>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</si>
  <si>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</si>
  <si>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</si>
  <si>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</si>
  <si>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</si>
  <si>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</si>
  <si>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</si>
  <si>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</si>
  <si>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</si>
  <si>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</si>
  <si>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</si>
  <si>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</si>
  <si>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</si>
  <si>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</si>
  <si>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</si>
  <si>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</si>
  <si>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</si>
  <si>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</si>
  <si>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</si>
  <si>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</si>
  <si>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</si>
  <si>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</si>
  <si>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</si>
  <si>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</si>
  <si>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</si>
  <si>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</si>
  <si>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</si>
  <si>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</si>
  <si>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</si>
  <si>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</si>
  <si>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</si>
  <si>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</si>
  <si>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</si>
  <si>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</si>
  <si>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</si>
  <si>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</si>
  <si>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</si>
  <si>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</si>
  <si>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</si>
  <si>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</si>
  <si>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</si>
  <si>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</si>
  <si>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</si>
  <si>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</si>
  <si>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</si>
  <si>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</si>
  <si>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</si>
  <si>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</si>
  <si>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</si>
  <si>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</si>
  <si>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</si>
  <si>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</si>
  <si>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</si>
  <si>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</si>
  <si>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</si>
  <si>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</si>
  <si>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</si>
  <si>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</si>
  <si>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</si>
  <si>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</si>
  <si>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</si>
  <si>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</si>
  <si>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</si>
  <si>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</si>
  <si>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</si>
  <si>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</si>
  <si>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</si>
  <si>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</si>
  <si>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</si>
  <si>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</si>
  <si>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</si>
  <si>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</si>
  <si>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</si>
  <si>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</si>
  <si>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</si>
  <si>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</si>
  <si>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</si>
  <si>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</si>
  <si>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</si>
  <si>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</si>
  <si>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</si>
  <si>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</si>
  <si>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</si>
  <si>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</si>
  <si>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</si>
  <si>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</si>
  <si>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</si>
  <si>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</si>
  <si>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</si>
  <si>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</si>
  <si>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</si>
  <si>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</si>
  <si>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</si>
  <si>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</si>
  <si>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</si>
  <si>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</si>
  <si>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</si>
  <si>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</si>
  <si>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</si>
  <si>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</si>
  <si>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</si>
  <si>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</si>
  <si>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</si>
  <si>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</si>
  <si>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</si>
  <si>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</si>
  <si>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</si>
  <si>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</si>
  <si>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</si>
  <si>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</si>
  <si>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</si>
  <si>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</si>
  <si>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</si>
  <si>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</si>
  <si>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</si>
  <si>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</si>
  <si>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</si>
  <si>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</si>
  <si>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</si>
  <si>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</si>
  <si>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</si>
  <si>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</si>
  <si>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</si>
  <si>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</si>
  <si>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</si>
  <si>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</si>
  <si>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</si>
  <si>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</si>
  <si>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</si>
  <si>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</si>
  <si>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</si>
  <si>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</si>
  <si>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</si>
  <si>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</si>
  <si>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</si>
  <si>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</si>
  <si>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</si>
  <si>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</si>
  <si>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</si>
  <si>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</si>
  <si>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</si>
  <si>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</si>
  <si>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</si>
  <si>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</si>
  <si>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</si>
  <si>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</si>
  <si>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</si>
  <si>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</si>
  <si>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</si>
  <si>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</si>
  <si>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</si>
  <si>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</si>
  <si>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</si>
  <si>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</si>
  <si>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</si>
  <si>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</si>
  <si>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</si>
  <si>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</si>
  <si>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</si>
  <si>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</si>
  <si>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</si>
  <si>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</si>
  <si>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</si>
  <si>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</si>
  <si>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</si>
  <si>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</si>
  <si>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</si>
  <si>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</si>
  <si>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</si>
  <si>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</si>
  <si>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</si>
  <si>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</si>
  <si>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</si>
  <si>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</si>
  <si>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</si>
  <si>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</si>
  <si>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</si>
  <si>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</si>
  <si>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</si>
  <si>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</si>
  <si>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</si>
  <si>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</si>
  <si>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</si>
  <si>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</si>
  <si>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</si>
  <si>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</si>
  <si>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</si>
  <si>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</si>
  <si>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</si>
  <si>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</si>
  <si>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</si>
  <si>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</si>
  <si>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</si>
  <si>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</si>
  <si>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</si>
  <si>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</si>
  <si>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</si>
  <si>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</si>
  <si>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</si>
  <si>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</si>
  <si>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</si>
  <si>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</si>
  <si>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</si>
  <si>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</si>
  <si>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</si>
  <si>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</si>
  <si>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</si>
  <si>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</si>
  <si>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</si>
  <si>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</si>
  <si>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</si>
  <si>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</si>
  <si>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</si>
  <si>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</si>
  <si>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</si>
  <si>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</si>
  <si>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</si>
  <si>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</si>
  <si>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</si>
  <si>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</si>
  <si>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</si>
  <si>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</si>
  <si>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</si>
  <si>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</si>
  <si>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</si>
  <si>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</si>
  <si>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</si>
  <si>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</si>
  <si>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</si>
  <si>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</si>
  <si>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</si>
  <si>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</si>
  <si>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</si>
  <si>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</si>
  <si>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</si>
  <si>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</si>
  <si>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</si>
  <si>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</si>
  <si>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</si>
  <si>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</si>
  <si>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</si>
  <si>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</si>
  <si>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</si>
  <si>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</si>
  <si>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</si>
  <si>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</si>
  <si>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</si>
  <si>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</si>
  <si>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</si>
  <si>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</si>
  <si>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</si>
  <si>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</si>
  <si>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</si>
  <si>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</si>
  <si>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</si>
  <si>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</si>
  <si>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</si>
  <si>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</si>
  <si>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</si>
  <si>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</si>
  <si>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</si>
  <si>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</si>
  <si>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</si>
  <si>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</si>
  <si>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</si>
  <si>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</si>
  <si>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</si>
  <si>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</si>
  <si>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</si>
  <si>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</si>
  <si>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</si>
  <si>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</si>
  <si>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</si>
  <si>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</si>
  <si>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</si>
  <si>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</si>
  <si>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</si>
  <si>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</si>
  <si>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</si>
  <si>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</si>
  <si>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</si>
  <si>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</si>
  <si>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</si>
  <si>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</si>
  <si>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</si>
  <si>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</si>
  <si>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</si>
  <si>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</si>
  <si>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</si>
  <si>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</si>
  <si>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</si>
  <si>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</si>
  <si>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</si>
  <si>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</si>
  <si>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</si>
  <si>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</si>
  <si>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</si>
  <si>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</si>
  <si>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</si>
  <si>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</si>
  <si>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</si>
  <si>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</si>
  <si>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</si>
  <si>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</si>
  <si>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</si>
  <si>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</si>
  <si>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</si>
  <si>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</si>
  <si>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</si>
  <si>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</si>
  <si>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</si>
  <si>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</si>
  <si>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</si>
  <si>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</si>
  <si>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</si>
  <si>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</si>
  <si>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</si>
  <si>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</si>
  <si>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</si>
  <si>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</si>
  <si>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</si>
  <si>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</si>
  <si>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</si>
  <si>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</si>
  <si>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</si>
  <si>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</si>
  <si>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</si>
  <si>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</si>
  <si>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</si>
  <si>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</si>
  <si>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</si>
  <si>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</si>
  <si>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</si>
  <si>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</si>
  <si>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</si>
  <si>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</si>
  <si>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</si>
  <si>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</si>
  <si>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</si>
  <si>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</si>
  <si>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</si>
  <si>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</si>
  <si>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</si>
  <si>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</si>
  <si>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</si>
  <si>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</si>
  <si>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</si>
  <si>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</si>
  <si>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</si>
  <si>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</si>
  <si>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</si>
  <si>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</si>
  <si>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</si>
  <si>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</si>
  <si>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</si>
  <si>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</si>
  <si>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</si>
  <si>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</si>
  <si>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</si>
  <si>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</si>
  <si>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</si>
  <si>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</si>
  <si>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</si>
  <si>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</si>
  <si>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</si>
  <si>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</si>
  <si>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</si>
  <si>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</si>
  <si>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</si>
  <si>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</si>
  <si>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</si>
  <si>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</si>
  <si>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</si>
  <si>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</si>
  <si>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</si>
  <si>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</si>
  <si>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</si>
  <si>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</si>
  <si>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</si>
  <si>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</si>
  <si>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</si>
  <si>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</si>
  <si>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</si>
  <si>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</si>
  <si>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</si>
  <si>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</si>
  <si>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</si>
  <si>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</si>
  <si>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</si>
  <si>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</si>
  <si>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</si>
  <si>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</si>
  <si>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</si>
  <si>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</si>
  <si>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</si>
  <si>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</si>
  <si>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</si>
  <si>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</si>
  <si>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</si>
  <si>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</si>
  <si>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</si>
  <si>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</si>
  <si>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</si>
  <si>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</si>
  <si>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</si>
  <si>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</si>
  <si>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</si>
  <si>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</si>
  <si>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</si>
  <si>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</si>
  <si>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</si>
  <si>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</si>
  <si>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</si>
  <si>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</si>
  <si>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</si>
  <si>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</si>
  <si>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</si>
  <si>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</si>
  <si>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</si>
  <si>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</si>
  <si>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</si>
  <si>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</si>
  <si>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</si>
  <si>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</si>
  <si>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</si>
  <si>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</si>
  <si>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</si>
  <si>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</si>
  <si>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</si>
  <si>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</si>
  <si>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</si>
  <si>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</si>
  <si>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</si>
  <si>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</si>
  <si>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</si>
  <si>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</si>
  <si>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</si>
  <si>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</si>
  <si>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</si>
  <si>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</si>
  <si>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</si>
  <si>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</si>
  <si>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</si>
  <si>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</si>
  <si>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</si>
  <si>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</si>
  <si>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</si>
  <si>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</si>
  <si>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</si>
  <si>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</si>
  <si>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</si>
  <si>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</si>
  <si>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</si>
  <si>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</si>
  <si>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</si>
  <si>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</si>
  <si>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</si>
  <si>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</si>
  <si>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</si>
  <si>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</si>
  <si>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</si>
  <si>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</si>
  <si>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</si>
  <si>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</si>
  <si>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</si>
  <si>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</si>
  <si>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</si>
  <si>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</si>
  <si>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</si>
  <si>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</si>
  <si>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</si>
  <si>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</si>
  <si>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</si>
  <si>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</si>
  <si>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</si>
  <si>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</si>
  <si>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</si>
  <si>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</si>
  <si>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</si>
  <si>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</si>
  <si>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</si>
  <si>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</si>
  <si>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</si>
  <si>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</si>
  <si>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</si>
  <si>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</si>
  <si>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</si>
  <si>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</si>
  <si>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</si>
  <si>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</si>
  <si>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</si>
  <si>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</si>
  <si>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</si>
  <si>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</si>
  <si>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</si>
  <si>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</si>
  <si>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</si>
  <si>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</si>
  <si>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</si>
  <si>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</si>
  <si>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</si>
  <si>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</si>
  <si>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</si>
  <si>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</si>
  <si>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</si>
  <si>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</si>
  <si>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</si>
  <si>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</si>
  <si>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</si>
  <si>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</si>
  <si>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</si>
  <si>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</si>
  <si>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</si>
  <si>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</si>
  <si>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</si>
  <si>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</si>
  <si>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</si>
  <si>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</si>
  <si>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</si>
  <si>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</si>
  <si>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</si>
  <si>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</si>
  <si>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</si>
  <si>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</si>
  <si>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</si>
  <si>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</si>
  <si>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</si>
  <si>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</si>
  <si>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</si>
  <si>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</si>
  <si>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</si>
  <si>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</si>
  <si>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</si>
  <si>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</si>
  <si>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</si>
  <si>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</si>
  <si>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</si>
  <si>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</si>
  <si>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</si>
  <si>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</si>
  <si>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</si>
  <si>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</si>
  <si>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</si>
  <si>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</si>
  <si>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</si>
  <si>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</si>
  <si>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</si>
  <si>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</si>
  <si>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</si>
  <si>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</si>
  <si>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</si>
  <si>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</si>
  <si>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</si>
  <si>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</si>
  <si>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</si>
  <si>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</si>
  <si>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</si>
  <si>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</si>
  <si>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</si>
  <si>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</si>
  <si>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</si>
  <si>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</si>
  <si>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</si>
  <si>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</si>
  <si>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</si>
  <si>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</si>
  <si>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</si>
  <si>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</si>
  <si>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</si>
  <si>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</si>
  <si>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</si>
  <si>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</si>
  <si>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</si>
  <si>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</si>
  <si>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</si>
  <si>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</si>
  <si>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</si>
  <si>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</si>
  <si>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</si>
  <si>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</si>
  <si>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</si>
  <si>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</si>
  <si>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</si>
  <si>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</si>
  <si>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</si>
  <si>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</si>
  <si>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</si>
  <si>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</si>
  <si>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</si>
  <si>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</si>
  <si>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</si>
  <si>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</si>
  <si>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</si>
  <si>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</si>
  <si>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</si>
  <si>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</si>
  <si>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</si>
  <si>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</si>
  <si>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</si>
  <si>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</si>
  <si>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</si>
  <si>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</si>
  <si>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</si>
  <si>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</si>
  <si>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</si>
  <si>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</si>
  <si>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</si>
  <si>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</si>
  <si>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</si>
  <si>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</si>
  <si>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</si>
  <si>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</si>
  <si>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</si>
  <si>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</si>
  <si>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</si>
  <si>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</si>
  <si>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</si>
  <si>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</si>
  <si>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</si>
  <si>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</si>
  <si>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</si>
  <si>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</si>
  <si>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</si>
  <si>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</si>
  <si>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</si>
  <si>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</si>
  <si>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</si>
  <si>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</si>
  <si>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</si>
  <si>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</si>
  <si>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</si>
  <si>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</si>
  <si>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</si>
  <si>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</si>
  <si>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</si>
  <si>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</si>
  <si>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</si>
  <si>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</si>
  <si>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</si>
  <si>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</si>
  <si>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</si>
  <si>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</si>
  <si>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</si>
  <si>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</si>
  <si>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</si>
  <si>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</si>
  <si>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</si>
  <si>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</si>
  <si>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</si>
  <si>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</si>
  <si>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</si>
  <si>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</si>
  <si>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</si>
  <si>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</si>
  <si>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</si>
  <si>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</si>
  <si>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</si>
  <si>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</si>
  <si>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</si>
  <si>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</si>
  <si>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</si>
  <si>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</si>
  <si>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</si>
  <si>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</si>
  <si>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</si>
  <si>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</si>
  <si>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</si>
  <si>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</si>
  <si>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</si>
  <si>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</si>
  <si>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</si>
  <si>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</si>
  <si>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</si>
  <si>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</si>
  <si>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</si>
  <si>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</si>
  <si>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</si>
  <si>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</si>
  <si>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</si>
  <si>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</si>
  <si>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</si>
  <si>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</si>
  <si>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</si>
  <si>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</si>
  <si>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</si>
  <si>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</si>
  <si>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</si>
  <si>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</si>
  <si>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</si>
  <si>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</si>
  <si>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</si>
  <si>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</si>
  <si>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</si>
  <si>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</si>
  <si>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</si>
  <si>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</si>
  <si>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</si>
  <si>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</si>
  <si>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</si>
  <si>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</si>
  <si>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</si>
  <si>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</si>
  <si>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</si>
  <si>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</si>
  <si>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</si>
  <si>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</si>
  <si>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</si>
  <si>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</si>
  <si>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</si>
  <si>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</si>
  <si>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</si>
  <si>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</si>
  <si>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</si>
  <si>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</si>
  <si>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</si>
  <si>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</si>
  <si>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</si>
  <si>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</si>
  <si>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</si>
  <si>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</si>
  <si>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</si>
  <si>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</si>
  <si>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</si>
  <si>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</si>
  <si>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</si>
  <si>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</si>
  <si>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</si>
  <si>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</si>
  <si>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</si>
  <si>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</si>
  <si>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</si>
  <si>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</si>
  <si>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</si>
  <si>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</si>
  <si>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</si>
  <si>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</si>
  <si>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</si>
  <si>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</si>
  <si>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</si>
  <si>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</si>
  <si>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</si>
  <si>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</si>
  <si>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</si>
  <si>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</si>
  <si>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</si>
  <si>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</si>
  <si>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</si>
  <si>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</si>
  <si>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</si>
  <si>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</si>
  <si>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</si>
  <si>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</si>
  <si>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</si>
  <si>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</si>
  <si>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</si>
  <si>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</si>
  <si>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</si>
  <si>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</si>
  <si>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</si>
  <si>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</si>
  <si>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</si>
  <si>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</si>
  <si>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</si>
  <si>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</si>
  <si>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</si>
  <si>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</si>
  <si>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</si>
  <si>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</si>
  <si>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</si>
  <si>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</si>
  <si>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</si>
  <si>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</si>
  <si>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</si>
  <si>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</si>
  <si>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</si>
  <si>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</si>
  <si>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</si>
  <si>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</si>
  <si>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</si>
  <si>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</si>
  <si>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</si>
  <si>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</si>
  <si>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</si>
  <si>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</si>
  <si>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</si>
  <si>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</si>
  <si>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</si>
  <si>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</si>
  <si>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</si>
  <si>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</si>
  <si>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</si>
  <si>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</si>
  <si>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</si>
  <si>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</si>
  <si>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</si>
  <si>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</si>
  <si>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</si>
  <si>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</si>
  <si>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</si>
  <si>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</si>
  <si>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</si>
  <si>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</si>
  <si>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</si>
  <si>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</si>
  <si>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</si>
  <si>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</si>
  <si>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</si>
  <si>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</si>
  <si>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</si>
  <si>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</si>
  <si>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</si>
  <si>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</si>
  <si>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</si>
  <si>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</si>
  <si>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</si>
  <si>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</si>
  <si>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</si>
  <si>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</si>
  <si>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</si>
  <si>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</si>
  <si>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</si>
  <si>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</si>
  <si>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</si>
  <si>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</si>
  <si>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</si>
  <si>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</si>
  <si>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</si>
  <si>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</si>
  <si>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</si>
  <si>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</si>
  <si>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</si>
  <si>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</si>
  <si>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</si>
  <si>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</si>
  <si>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</si>
  <si>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</si>
  <si>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</si>
  <si>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</si>
  <si>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</si>
  <si>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</si>
  <si>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</si>
  <si>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</si>
  <si>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</si>
  <si>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</si>
  <si>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</si>
  <si>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</si>
  <si>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</si>
  <si>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</si>
  <si>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</si>
  <si>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</si>
  <si>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</si>
  <si>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</si>
  <si>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</si>
  <si>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</si>
  <si>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</si>
  <si>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</si>
  <si>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</si>
  <si>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</si>
  <si>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</si>
  <si>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</si>
  <si>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</si>
  <si>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</si>
  <si>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</si>
  <si>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</si>
  <si>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</si>
  <si>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</si>
  <si>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</si>
  <si>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</si>
  <si>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</si>
  <si>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</si>
  <si>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</si>
  <si>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</si>
  <si>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</si>
  <si>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</si>
  <si>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</si>
  <si>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</si>
  <si>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</si>
  <si>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</si>
  <si>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</si>
  <si>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</si>
  <si>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</si>
  <si>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</si>
  <si>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</si>
  <si>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</si>
  <si>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</si>
  <si>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</si>
  <si>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</si>
  <si>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</si>
  <si>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</si>
  <si>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</si>
  <si>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</si>
  <si>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</si>
  <si>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</si>
  <si>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</si>
  <si>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</si>
  <si>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</si>
  <si>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</si>
  <si>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</si>
  <si>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</si>
  <si>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</si>
  <si>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</si>
  <si>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</si>
  <si>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</si>
  <si>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</si>
  <si>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</si>
  <si>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</si>
  <si>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</si>
  <si>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</si>
  <si>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</si>
  <si>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</si>
  <si>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</si>
  <si>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</si>
  <si>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</si>
  <si>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</si>
  <si>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</si>
  <si>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</si>
  <si>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</si>
  <si>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</si>
  <si>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</si>
  <si>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</si>
  <si>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</si>
  <si>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</si>
  <si>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</si>
  <si>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</si>
  <si>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</si>
  <si>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</si>
  <si>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</si>
  <si>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</si>
  <si>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</si>
  <si>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</si>
  <si>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</si>
  <si>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</si>
  <si>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</si>
  <si>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</si>
  <si>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</si>
  <si>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</si>
  <si>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</si>
  <si>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</si>
  <si>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</si>
  <si>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</si>
  <si>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</si>
  <si>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</si>
  <si>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</si>
  <si>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</si>
  <si>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</si>
  <si>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</si>
  <si>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</si>
  <si>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</si>
  <si>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</si>
  <si>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</si>
  <si>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</si>
  <si>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</si>
  <si>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</si>
  <si>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</si>
  <si>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</si>
  <si>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</si>
  <si>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</si>
  <si>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</si>
  <si>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</si>
  <si>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</si>
  <si>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</si>
  <si>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</si>
  <si>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</si>
  <si>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</si>
  <si>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</si>
  <si>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</si>
  <si>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</si>
  <si>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</si>
  <si>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</si>
  <si>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</si>
  <si>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</si>
  <si>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</si>
  <si>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</si>
  <si>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</si>
  <si>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</si>
  <si>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</si>
  <si>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</si>
  <si>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</si>
  <si>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</si>
  <si>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</si>
  <si>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</si>
  <si>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</si>
  <si>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</si>
  <si>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</si>
  <si>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</si>
  <si>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</si>
  <si>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</si>
  <si>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</si>
  <si>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</si>
  <si>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</si>
  <si>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</si>
  <si>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</si>
  <si>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</si>
  <si>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</si>
  <si>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</si>
  <si>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</si>
  <si>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</si>
  <si>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</si>
  <si>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</si>
  <si>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</si>
  <si>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</si>
  <si>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</si>
  <si>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</si>
  <si>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</si>
  <si>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</si>
  <si>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</si>
  <si>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</si>
  <si>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</si>
  <si>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</si>
  <si>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</si>
  <si>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</si>
  <si>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</si>
  <si>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</si>
  <si>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</si>
  <si>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</si>
  <si>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</si>
  <si>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</si>
  <si>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</si>
  <si>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</si>
  <si>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</si>
  <si>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</si>
  <si>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</si>
  <si>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</si>
  <si>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</si>
  <si>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</si>
  <si>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</si>
  <si>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</si>
  <si>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</si>
  <si>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</si>
  <si>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</si>
  <si>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</si>
  <si>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</si>
  <si>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</si>
  <si>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</si>
  <si>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</si>
  <si>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</si>
  <si>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</si>
  <si>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</si>
  <si>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</si>
  <si>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</si>
  <si>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</si>
  <si>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</si>
  <si>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</si>
  <si>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</si>
  <si>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</si>
  <si>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</si>
  <si>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</si>
  <si>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</si>
  <si>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</si>
  <si>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</si>
  <si>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</si>
  <si>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</si>
  <si>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</si>
  <si>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</si>
  <si>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</si>
  <si>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</si>
  <si>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</si>
  <si>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</si>
  <si>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</si>
  <si>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</si>
  <si>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</si>
  <si>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</si>
  <si>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</si>
  <si>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</si>
  <si>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</si>
  <si>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</si>
  <si>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</si>
  <si>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</si>
  <si>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</si>
  <si>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</si>
  <si>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</si>
  <si>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</si>
  <si>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</si>
  <si>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</si>
  <si>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</si>
  <si>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</si>
  <si>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</si>
  <si>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</si>
  <si>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</si>
  <si>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</si>
  <si>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</si>
  <si>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</si>
  <si>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</si>
  <si>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</si>
  <si>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</si>
  <si>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</si>
  <si>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</si>
  <si>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</si>
  <si>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</si>
  <si>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</si>
  <si>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</si>
  <si>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</si>
  <si>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</si>
  <si>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</si>
  <si>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</si>
  <si>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</si>
  <si>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</si>
  <si>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</si>
  <si>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</si>
  <si>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</si>
  <si>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</si>
  <si>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</si>
  <si>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</si>
  <si>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</si>
  <si>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</si>
  <si>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</si>
  <si>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</si>
  <si>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</si>
  <si>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</si>
  <si>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</si>
  <si>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</si>
  <si>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</si>
  <si>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</si>
  <si>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</si>
  <si>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</si>
  <si>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</si>
  <si>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</si>
  <si>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</si>
  <si>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</si>
  <si>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</si>
  <si>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</si>
  <si>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</si>
  <si>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</si>
  <si>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</si>
  <si>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</si>
  <si>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</si>
  <si>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</si>
  <si>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</si>
  <si>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</si>
  <si>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</si>
  <si>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</si>
  <si>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</si>
  <si>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</si>
  <si>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</si>
  <si>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</si>
  <si>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</si>
  <si>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</si>
  <si>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</si>
  <si>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</si>
  <si>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</si>
  <si>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</si>
  <si>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</si>
  <si>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</si>
  <si>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</si>
  <si>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</si>
  <si>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</si>
  <si>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</si>
  <si>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</si>
  <si>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</si>
  <si>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</si>
  <si>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</si>
  <si>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</si>
  <si>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</si>
  <si>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</si>
  <si>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</si>
  <si>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</si>
  <si>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</si>
  <si>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</si>
  <si>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</si>
  <si>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</si>
  <si>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</si>
  <si>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</si>
  <si>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</si>
  <si>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</si>
  <si>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</si>
  <si>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</si>
  <si>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</si>
  <si>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</si>
  <si>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</si>
  <si>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</si>
  <si>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</si>
  <si>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</si>
  <si>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</si>
  <si>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</si>
  <si>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</si>
  <si>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</si>
  <si>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</si>
  <si>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</si>
  <si>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</si>
  <si>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</si>
  <si>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</si>
  <si>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</si>
  <si>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</si>
  <si>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</si>
  <si>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</si>
  <si>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</si>
  <si>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</si>
  <si>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</si>
  <si>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</si>
  <si>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</si>
  <si>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</si>
  <si>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</si>
  <si>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</si>
  <si>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</si>
  <si>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</si>
  <si>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</si>
  <si>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</si>
  <si>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</si>
  <si>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</si>
  <si>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</si>
  <si>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</si>
  <si>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</si>
  <si>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</si>
  <si>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</si>
  <si>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</si>
  <si>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</si>
  <si>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</si>
  <si>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</si>
  <si>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</si>
  <si>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</si>
  <si>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</si>
  <si>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</si>
  <si>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</si>
  <si>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</si>
  <si>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</si>
  <si>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</si>
  <si>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</si>
  <si>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</si>
  <si>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</si>
  <si>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</si>
  <si>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</si>
  <si>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</si>
  <si>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</si>
  <si>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</si>
  <si>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</si>
  <si>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</si>
  <si>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</si>
  <si>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</si>
  <si>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</si>
  <si>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</si>
  <si>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</si>
  <si>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</si>
  <si>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</si>
  <si>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</si>
  <si>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</si>
  <si>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</si>
  <si>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</si>
  <si>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</si>
  <si>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</si>
  <si>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</si>
  <si>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</si>
  <si>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</si>
  <si>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</si>
  <si>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</si>
  <si>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</si>
  <si>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</si>
  <si>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</si>
  <si>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</si>
  <si>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</si>
  <si>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</si>
  <si>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</si>
  <si>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</si>
  <si>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</si>
  <si>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</si>
  <si>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</si>
  <si>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</si>
  <si>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</si>
  <si>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</si>
  <si>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</si>
  <si>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</si>
  <si>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</si>
  <si>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</si>
  <si>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</si>
  <si>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</si>
  <si>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</si>
  <si>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</si>
  <si>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</si>
  <si>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</si>
  <si>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</si>
  <si>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</si>
  <si>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</si>
  <si>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</si>
  <si>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</si>
  <si>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</si>
  <si>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</si>
  <si>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</si>
  <si>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</si>
  <si>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</si>
  <si>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</si>
  <si>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</si>
  <si>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</si>
  <si>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</si>
  <si>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</si>
  <si>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</si>
  <si>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</si>
  <si>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</si>
  <si>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</si>
  <si>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</si>
  <si>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</si>
  <si>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</si>
  <si>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</si>
  <si>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</si>
  <si>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</si>
  <si>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</si>
  <si>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</si>
  <si>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</si>
  <si>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</si>
  <si>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</si>
  <si>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</si>
  <si>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</si>
  <si>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</si>
  <si>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</si>
  <si>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</si>
  <si>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</si>
  <si>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</si>
  <si>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</si>
  <si>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</si>
  <si>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</si>
  <si>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</si>
  <si>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</si>
  <si>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</si>
  <si>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</si>
  <si>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</si>
  <si>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</si>
  <si>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</si>
  <si>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</si>
  <si>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</si>
  <si>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</si>
  <si>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</si>
  <si>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</si>
  <si>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</si>
  <si>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</si>
  <si>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</si>
  <si>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</si>
  <si>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</si>
  <si>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</si>
  <si>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</si>
  <si>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</si>
  <si>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</si>
  <si>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</si>
  <si>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</si>
  <si>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</si>
  <si>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</si>
  <si>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</si>
  <si>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</si>
  <si>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</si>
  <si>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</si>
  <si>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</si>
  <si>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</si>
  <si>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</si>
  <si>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</si>
  <si>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</si>
  <si>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</si>
  <si>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</si>
  <si>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</si>
  <si>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</si>
  <si>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</si>
  <si>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</si>
  <si>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</si>
  <si>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</si>
  <si>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</si>
  <si>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</si>
  <si>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</si>
  <si>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</si>
  <si>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</si>
  <si>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</si>
  <si>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</si>
  <si>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</si>
  <si>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</si>
  <si>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</si>
  <si>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</si>
  <si>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</si>
  <si>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</si>
  <si>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</si>
  <si>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</si>
  <si>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</si>
  <si>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</si>
  <si>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</si>
  <si>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</si>
  <si>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</si>
  <si>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</si>
  <si>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</si>
  <si>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</si>
  <si>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</si>
  <si>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</si>
  <si>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</si>
  <si>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</si>
  <si>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</si>
  <si>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</si>
  <si>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</si>
  <si>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</si>
  <si>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</si>
  <si>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</si>
  <si>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</si>
  <si>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</si>
  <si>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</si>
  <si>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</si>
  <si>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</si>
  <si>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</si>
  <si>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</si>
  <si>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</si>
  <si>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</si>
  <si>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</si>
  <si>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</si>
  <si>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</si>
  <si>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</si>
  <si>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</si>
  <si>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</si>
  <si>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</si>
  <si>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</si>
  <si>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</si>
  <si>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</si>
  <si>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</si>
  <si>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</si>
  <si>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</si>
  <si>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</si>
  <si>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</si>
  <si>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</si>
  <si>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</si>
  <si>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</si>
  <si>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</si>
  <si>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</si>
  <si>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</si>
  <si>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</si>
  <si>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</si>
  <si>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</si>
  <si>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</si>
  <si>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</si>
  <si>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</si>
  <si>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</si>
  <si>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</si>
  <si>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</si>
  <si>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</si>
  <si>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</si>
  <si>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</si>
  <si>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</si>
  <si>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</si>
  <si>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</si>
  <si>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</si>
  <si>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</si>
  <si>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</si>
  <si>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</si>
  <si>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</si>
  <si>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</si>
  <si>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</si>
  <si>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</si>
  <si>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</si>
  <si>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</si>
  <si>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</si>
  <si>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</si>
  <si>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</si>
  <si>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</si>
  <si>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</si>
  <si>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</si>
  <si>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</si>
  <si>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</si>
  <si>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</si>
  <si>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</si>
  <si>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</si>
  <si>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</si>
  <si>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</si>
  <si>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</si>
  <si>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</si>
  <si>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</si>
  <si>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</si>
  <si>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</si>
  <si>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</si>
  <si>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</si>
  <si>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</si>
  <si>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</si>
  <si>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</si>
  <si>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</si>
  <si>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</si>
  <si>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</si>
  <si>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</si>
  <si>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</si>
  <si>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</si>
  <si>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</si>
  <si>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</si>
  <si>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</si>
  <si>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</si>
  <si>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</si>
  <si>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</si>
  <si>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</si>
  <si>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</si>
  <si>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</si>
  <si>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</si>
  <si>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</si>
  <si>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</si>
  <si>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</si>
  <si>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</si>
  <si>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</si>
  <si>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</si>
  <si>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</si>
  <si>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</si>
  <si>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</si>
  <si>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</si>
  <si>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</si>
  <si>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</si>
  <si>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</si>
  <si>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</si>
  <si>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</si>
  <si>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</si>
  <si>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</si>
  <si>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</si>
  <si>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</si>
  <si>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</si>
  <si>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</si>
  <si>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</si>
  <si>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</si>
  <si>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</si>
  <si>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</si>
  <si>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</si>
  <si>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</si>
  <si>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</si>
  <si>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</si>
  <si>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</si>
  <si>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</si>
  <si>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</si>
  <si>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</si>
  <si>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</si>
  <si>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</si>
  <si>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</si>
  <si>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</si>
  <si>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</si>
  <si>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</si>
  <si>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</si>
  <si>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</si>
  <si>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</si>
  <si>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</si>
  <si>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</si>
  <si>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</si>
  <si>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</si>
  <si>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</si>
  <si>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</si>
  <si>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</si>
  <si>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</si>
  <si>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</si>
  <si>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</si>
  <si>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</si>
  <si>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</si>
  <si>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</si>
  <si>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</si>
  <si>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</si>
  <si>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</si>
  <si>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</si>
  <si>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</si>
  <si>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</si>
  <si>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</si>
  <si>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</si>
  <si>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</si>
  <si>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</si>
  <si>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</si>
  <si>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</si>
  <si>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</si>
  <si>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</si>
  <si>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</si>
  <si>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</si>
  <si>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</si>
  <si>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</si>
  <si>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</si>
  <si>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</si>
  <si>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</si>
  <si>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</si>
  <si>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</si>
  <si>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</si>
  <si>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</si>
  <si>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</si>
  <si>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</si>
  <si>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</si>
  <si>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</si>
  <si>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</si>
  <si>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</si>
  <si>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</si>
  <si>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</si>
  <si>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</si>
  <si>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</si>
  <si>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</si>
  <si>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</si>
  <si>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</si>
  <si>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</si>
  <si>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</si>
  <si>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</si>
  <si>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</si>
  <si>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</si>
  <si>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</si>
  <si>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</si>
  <si>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</si>
  <si>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</si>
  <si>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</si>
  <si>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</si>
  <si>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</si>
  <si>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</si>
  <si>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</si>
  <si>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</si>
  <si>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</si>
  <si>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</si>
  <si>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</si>
  <si>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</si>
  <si>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</si>
  <si>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</si>
  <si>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</si>
  <si>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</si>
  <si>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</si>
  <si>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</si>
  <si>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</si>
  <si>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</si>
  <si>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</si>
  <si>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</si>
  <si>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</si>
  <si>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</si>
  <si>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</si>
  <si>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</si>
  <si>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</si>
  <si>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</si>
  <si>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</si>
  <si>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</si>
  <si>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</si>
  <si>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</si>
  <si>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</si>
  <si>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</si>
  <si>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</si>
  <si>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</si>
  <si>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</si>
  <si>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</si>
  <si>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</si>
  <si>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</si>
  <si>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</si>
  <si>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</si>
  <si>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</si>
  <si>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</si>
  <si>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</si>
  <si>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</si>
  <si>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</si>
  <si>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</si>
  <si>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</si>
  <si>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</si>
  <si>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</si>
  <si>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</si>
  <si>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</si>
  <si>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</si>
  <si>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</si>
  <si>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</si>
  <si>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</si>
  <si>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</si>
  <si>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</si>
  <si>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</si>
  <si>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</si>
  <si>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</si>
  <si>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</si>
  <si>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</si>
  <si>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</si>
  <si>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</si>
  <si>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</si>
  <si>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</si>
  <si>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</si>
  <si>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</si>
  <si>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</si>
  <si>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</si>
  <si>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</si>
  <si>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</si>
  <si>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</si>
  <si>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</si>
  <si>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</si>
  <si>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</si>
  <si>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</si>
  <si>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</si>
  <si>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</si>
  <si>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</si>
  <si>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</si>
  <si>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</si>
  <si>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</si>
  <si>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</si>
  <si>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</si>
  <si>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</si>
  <si>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</si>
  <si>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</si>
  <si>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</si>
  <si>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</si>
  <si>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</si>
  <si>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</si>
  <si>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</si>
  <si>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</si>
  <si>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</si>
  <si>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</si>
  <si>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</si>
  <si>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</si>
  <si>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</si>
  <si>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</si>
  <si>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</si>
  <si>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</si>
  <si>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</si>
  <si>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</si>
  <si>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</si>
  <si>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</si>
  <si>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</si>
  <si>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</si>
  <si>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</si>
  <si>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</si>
  <si>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</si>
  <si>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</si>
  <si>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</si>
  <si>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</si>
  <si>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</si>
  <si>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</si>
  <si>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</si>
  <si>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</si>
  <si>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</si>
  <si>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</si>
  <si>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</si>
  <si>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</si>
  <si>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</si>
  <si>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</si>
  <si>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</si>
  <si>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</si>
  <si>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</si>
  <si>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</si>
  <si>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</si>
  <si>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</si>
  <si>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</si>
  <si>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</si>
  <si>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</si>
  <si>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</si>
  <si>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</si>
  <si>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</si>
  <si>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</si>
  <si>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</si>
  <si>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</si>
  <si>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</si>
  <si>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</si>
  <si>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</si>
  <si>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</si>
  <si>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</si>
  <si>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</si>
  <si>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</si>
  <si>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</si>
  <si>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</si>
  <si>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</si>
  <si>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</si>
  <si>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</si>
  <si>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</si>
  <si>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</si>
  <si>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</si>
  <si>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</si>
  <si>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</si>
  <si>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</si>
  <si>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</si>
  <si>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</si>
  <si>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</si>
  <si>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</si>
  <si>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</si>
  <si>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</si>
  <si>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</si>
  <si>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</si>
  <si>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</si>
  <si>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</si>
  <si>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</si>
  <si>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</si>
  <si>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</si>
  <si>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</si>
  <si>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</si>
  <si>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</si>
  <si>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</si>
  <si>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</si>
  <si>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</si>
  <si>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</si>
  <si>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</si>
  <si>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</si>
  <si>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</si>
  <si>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</si>
  <si>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</si>
  <si>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</si>
  <si>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</si>
  <si>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</si>
  <si>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</si>
  <si>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</si>
  <si>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</si>
  <si>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</si>
  <si>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</si>
  <si>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</si>
  <si>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</si>
  <si>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</si>
  <si>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</si>
  <si>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</si>
  <si>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</si>
  <si>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</si>
  <si>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</si>
  <si>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</si>
  <si>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</si>
  <si>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</si>
  <si>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</si>
  <si>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</si>
  <si>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</si>
  <si>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</si>
  <si>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</si>
  <si>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</si>
  <si>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</si>
  <si>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</si>
  <si>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</si>
  <si>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</si>
  <si>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</si>
  <si>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</si>
  <si>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</si>
  <si>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</si>
  <si>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</si>
  <si>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</si>
  <si>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</si>
  <si>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</si>
  <si>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</si>
  <si>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</si>
  <si>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</si>
  <si>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</si>
  <si>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</si>
  <si>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</si>
  <si>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</si>
  <si>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</si>
  <si>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</si>
  <si>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</si>
  <si>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</si>
  <si>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</si>
  <si>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</si>
  <si>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</si>
  <si>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</si>
  <si>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</si>
  <si>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</si>
  <si>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</si>
  <si>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</si>
  <si>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</si>
  <si>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</si>
  <si>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</si>
  <si>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</si>
  <si>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</si>
  <si>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</si>
  <si>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</si>
  <si>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</si>
  <si>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</si>
  <si>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</si>
  <si>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</si>
  <si>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</si>
  <si>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</si>
  <si>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</si>
  <si>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</si>
  <si>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</si>
  <si>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</si>
  <si>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</si>
  <si>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</si>
  <si>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</si>
  <si>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</si>
  <si>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</si>
  <si>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</si>
  <si>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</si>
  <si>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</si>
  <si>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</si>
  <si>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</si>
  <si>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</si>
  <si>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</si>
  <si>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</si>
  <si>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</si>
  <si>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</si>
  <si>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</si>
  <si>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</si>
  <si>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</si>
  <si>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</si>
  <si>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</si>
  <si>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</si>
  <si>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</si>
  <si>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</si>
  <si>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</si>
  <si>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</si>
  <si>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</si>
  <si>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</si>
  <si>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</si>
  <si>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</si>
  <si>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</si>
  <si>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</si>
  <si>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</si>
  <si>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</si>
  <si>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</si>
  <si>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</si>
  <si>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</si>
  <si>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</si>
  <si>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</si>
  <si>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</si>
  <si>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</si>
  <si>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</si>
  <si>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</si>
  <si>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</si>
  <si>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</si>
  <si>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</si>
  <si>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</si>
  <si>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</si>
  <si>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</si>
  <si>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</si>
  <si>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</si>
  <si>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</si>
  <si>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</si>
  <si>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</si>
  <si>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</si>
  <si>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</si>
  <si>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</si>
  <si>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</si>
  <si>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</si>
  <si>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</si>
  <si>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</si>
  <si>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</si>
  <si>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</si>
  <si>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</si>
  <si>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</si>
  <si>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</si>
  <si>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</si>
  <si>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</si>
  <si>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</si>
  <si>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</si>
  <si>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</si>
  <si>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</si>
  <si>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</si>
  <si>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</si>
  <si>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</si>
  <si>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</si>
  <si>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</si>
  <si>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</si>
  <si>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</si>
  <si>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</si>
  <si>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</si>
  <si>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</si>
  <si>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</si>
  <si>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</si>
  <si>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</si>
  <si>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</si>
  <si>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</si>
  <si>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</si>
  <si>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</si>
  <si>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</si>
  <si>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</si>
  <si>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</si>
  <si>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</si>
  <si>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</si>
  <si>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</si>
  <si>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</si>
  <si>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</si>
  <si>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</si>
  <si>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</si>
  <si>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</si>
  <si>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</si>
  <si>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</si>
  <si>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</si>
  <si>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</si>
  <si>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</si>
  <si>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</si>
  <si>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</si>
  <si>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</si>
  <si>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</si>
  <si>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</si>
  <si>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</si>
  <si>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</si>
  <si>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</si>
  <si>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</si>
  <si>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</si>
  <si>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</si>
  <si>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</si>
  <si>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</si>
  <si>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</si>
  <si>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</si>
  <si>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</si>
  <si>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</si>
  <si>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</si>
  <si>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</si>
  <si>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</si>
  <si>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</si>
  <si>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</si>
  <si>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</si>
  <si>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</si>
  <si>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</si>
  <si>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</si>
  <si>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</si>
  <si>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</si>
  <si>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</si>
  <si>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</si>
  <si>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</si>
  <si>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</si>
  <si>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</si>
  <si>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</si>
  <si>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</si>
  <si>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</si>
  <si>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</si>
  <si>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</si>
  <si>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</si>
  <si>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</si>
  <si>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</si>
  <si>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</si>
  <si>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</si>
  <si>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</si>
  <si>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</si>
  <si>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</si>
  <si>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</si>
  <si>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</si>
  <si>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</si>
  <si>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</si>
  <si>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</si>
  <si>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</si>
  <si>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</si>
  <si>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</si>
  <si>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</si>
  <si>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</si>
  <si>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</si>
  <si>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</si>
  <si>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</si>
  <si>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</si>
  <si>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</si>
  <si>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</si>
  <si>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</si>
  <si>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</si>
  <si>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</si>
  <si>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</si>
  <si>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</si>
  <si>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</si>
  <si>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</si>
  <si>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</si>
  <si>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</si>
  <si>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</si>
  <si>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</si>
  <si>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</si>
  <si>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</si>
  <si>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</si>
  <si>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</si>
  <si>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</si>
  <si>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</si>
  <si>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</si>
  <si>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</si>
  <si>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</si>
  <si>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</si>
  <si>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</si>
  <si>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</si>
  <si>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</si>
  <si>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</si>
  <si>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</si>
  <si>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</si>
  <si>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</si>
  <si>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</si>
  <si>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</si>
  <si>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</si>
  <si>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</si>
  <si>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</si>
  <si>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</si>
  <si>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</si>
  <si>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</si>
  <si>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</si>
  <si>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</si>
  <si>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</si>
  <si>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</si>
  <si>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</si>
  <si>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</si>
  <si>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</si>
  <si>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</si>
  <si>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</si>
  <si>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</si>
  <si>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</si>
  <si>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</si>
  <si>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</si>
  <si>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</si>
  <si>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</si>
  <si>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</si>
  <si>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</si>
  <si>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</si>
  <si>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</si>
  <si>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</si>
  <si>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</si>
  <si>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</si>
  <si>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</si>
  <si>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</si>
  <si>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</si>
  <si>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</si>
  <si>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</si>
  <si>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</si>
  <si>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</si>
  <si>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</si>
  <si>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</si>
  <si>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</si>
  <si>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</si>
  <si>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</si>
  <si>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</si>
  <si>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</si>
  <si>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</si>
  <si>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</si>
  <si>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</si>
  <si>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</si>
  <si>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</si>
  <si>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</si>
  <si>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</si>
  <si>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</si>
  <si>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</si>
  <si>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</si>
  <si>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</si>
  <si>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</si>
  <si>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</si>
  <si>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</si>
  <si>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</si>
  <si>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</si>
  <si>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</si>
  <si>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</si>
  <si>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</si>
  <si>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</si>
  <si>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</si>
  <si>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</si>
  <si>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</si>
  <si>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</si>
  <si>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</si>
  <si>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</si>
  <si>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</si>
  <si>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</si>
  <si>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</si>
  <si>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</si>
  <si>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</si>
  <si>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</si>
  <si>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</si>
  <si>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</si>
  <si>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</si>
  <si>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</si>
  <si>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</si>
  <si>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</si>
  <si>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</si>
  <si>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</si>
  <si>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</si>
  <si>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</si>
  <si>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</si>
  <si>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</si>
  <si>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</si>
  <si>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</si>
  <si>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</si>
  <si>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</si>
  <si>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</si>
  <si>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</si>
  <si>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</si>
  <si>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</si>
  <si>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</si>
  <si>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</si>
  <si>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</si>
  <si>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</si>
  <si>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</si>
  <si>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</si>
  <si>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</si>
  <si>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</si>
  <si>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</si>
  <si>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</si>
  <si>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</si>
  <si>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</si>
  <si>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</si>
  <si>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</si>
  <si>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</si>
  <si>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</si>
  <si>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</si>
  <si>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</si>
  <si>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</si>
  <si>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</si>
  <si>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</si>
  <si>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</si>
  <si>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</si>
  <si>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</si>
  <si>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</si>
  <si>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</si>
  <si>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</si>
  <si>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</si>
  <si>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</si>
  <si>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</si>
  <si>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</si>
  <si>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</si>
  <si>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</si>
  <si>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</si>
  <si>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</si>
  <si>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</si>
  <si>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</si>
  <si>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</si>
  <si>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</si>
  <si>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</si>
  <si>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</si>
  <si>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</si>
  <si>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</si>
  <si>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</si>
  <si>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</si>
  <si>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</si>
  <si>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</si>
  <si>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</si>
  <si>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</si>
  <si>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</si>
  <si>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</si>
  <si>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</si>
  <si>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</si>
  <si>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</si>
  <si>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</si>
  <si>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</si>
  <si>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</si>
  <si>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</si>
  <si>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</si>
  <si>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</si>
  <si>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</si>
  <si>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</si>
  <si>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</si>
  <si>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</si>
  <si>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</si>
  <si>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</si>
  <si>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</si>
  <si>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</si>
  <si>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</si>
  <si>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</si>
  <si>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</si>
  <si>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</si>
  <si>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</si>
  <si>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</si>
  <si>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</si>
  <si>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</si>
  <si>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</si>
  <si>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</si>
  <si>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</si>
  <si>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</si>
  <si>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</si>
  <si>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</si>
  <si>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</si>
  <si>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</si>
  <si>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</si>
  <si>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</si>
  <si>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</si>
  <si>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</si>
  <si>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</si>
  <si>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</si>
  <si>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</si>
  <si>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</si>
  <si>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</si>
  <si>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</si>
  <si>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</si>
  <si>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</si>
  <si>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</si>
  <si>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</si>
  <si>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</si>
  <si>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</si>
  <si>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</si>
  <si>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</si>
  <si>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</si>
  <si>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</si>
  <si>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</si>
  <si>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</si>
  <si>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</si>
  <si>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</si>
  <si>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</si>
  <si>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</si>
  <si>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</si>
  <si>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</si>
  <si>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</si>
  <si>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</si>
  <si>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</si>
  <si>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</si>
  <si>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</si>
  <si>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</si>
  <si>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</si>
  <si>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</si>
  <si>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</si>
  <si>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</si>
  <si>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</si>
  <si>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</si>
  <si>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</si>
  <si>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</si>
  <si>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</si>
  <si>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</si>
  <si>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</si>
  <si>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</si>
  <si>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</si>
  <si>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</si>
  <si>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</si>
  <si>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</si>
  <si>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</si>
  <si>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</si>
  <si>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</si>
  <si>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</si>
  <si>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</si>
  <si>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</si>
  <si>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</si>
  <si>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</si>
  <si>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</si>
  <si>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</si>
  <si>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</si>
  <si>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</si>
  <si>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</si>
  <si>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</si>
  <si>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</si>
  <si>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</si>
  <si>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</si>
  <si>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</si>
  <si>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</si>
  <si>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</si>
  <si>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</si>
  <si>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</si>
  <si>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</si>
  <si>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</si>
  <si>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</si>
  <si>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</si>
  <si>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</si>
  <si>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</si>
  <si>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</si>
  <si>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</si>
  <si>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</si>
  <si>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</si>
  <si>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</si>
  <si>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</si>
  <si>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</si>
  <si>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</si>
  <si>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</si>
  <si>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</si>
  <si>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</si>
  <si>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</si>
  <si>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</si>
  <si>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</si>
  <si>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</si>
  <si>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</si>
  <si>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</si>
  <si>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</si>
  <si>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</si>
  <si>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</si>
  <si>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</si>
  <si>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</si>
  <si>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</si>
  <si>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</si>
  <si>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</si>
  <si>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</si>
  <si>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</si>
  <si>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</si>
  <si>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</si>
  <si>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</si>
  <si>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</si>
  <si>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</si>
  <si>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</si>
  <si>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</si>
  <si>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</si>
  <si>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</si>
  <si>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</si>
  <si>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</si>
  <si>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</si>
  <si>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</si>
  <si>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</si>
  <si>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</si>
  <si>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</si>
  <si>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</si>
  <si>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</si>
  <si>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</si>
  <si>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</si>
  <si>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</si>
  <si>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</si>
  <si>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</si>
  <si>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</si>
  <si>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</si>
  <si>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</si>
  <si>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</si>
  <si>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</si>
  <si>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</si>
  <si>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</si>
  <si>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</si>
  <si>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</si>
  <si>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</si>
  <si>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</si>
  <si>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</si>
  <si>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</si>
  <si>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</si>
  <si>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</si>
  <si>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</si>
  <si>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</si>
  <si>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</si>
  <si>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</si>
  <si>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</si>
  <si>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</si>
  <si>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</si>
  <si>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</si>
  <si>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</si>
  <si>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</si>
  <si>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</si>
  <si>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</si>
  <si>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</si>
  <si>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</si>
  <si>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</si>
  <si>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</si>
  <si>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</si>
  <si>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</si>
  <si>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</si>
  <si>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</si>
  <si>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</si>
  <si>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</si>
  <si>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</si>
  <si>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</si>
  <si>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</si>
  <si>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</si>
  <si>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</si>
  <si>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</si>
  <si>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</si>
  <si>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</si>
  <si>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</si>
  <si>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</si>
  <si>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</si>
  <si>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</si>
  <si>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</si>
  <si>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</si>
  <si>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</si>
  <si>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</si>
  <si>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</si>
  <si>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</si>
  <si>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</si>
  <si>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</si>
  <si>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</si>
  <si>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</si>
  <si>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</si>
  <si>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</si>
  <si>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</si>
  <si>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</si>
  <si>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</si>
  <si>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</si>
  <si>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</si>
  <si>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</si>
  <si>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</si>
  <si>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</si>
  <si>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</si>
  <si>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</si>
  <si>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</si>
  <si>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</si>
  <si>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</si>
  <si>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</si>
  <si>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</si>
  <si>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</si>
  <si>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</si>
  <si>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</si>
  <si>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</si>
  <si>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</si>
  <si>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</si>
  <si>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</si>
  <si>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</si>
  <si>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</si>
  <si>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</si>
  <si>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</si>
  <si>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</si>
  <si>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</si>
  <si>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</si>
  <si>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</si>
  <si>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</si>
  <si>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</si>
  <si>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</si>
  <si>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</si>
  <si>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</si>
  <si>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</si>
  <si>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</si>
  <si>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</si>
  <si>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</si>
  <si>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</si>
  <si>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</si>
  <si>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</si>
  <si>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</si>
  <si>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</si>
  <si>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</si>
  <si>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</si>
  <si>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</si>
  <si>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</si>
  <si>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</si>
  <si>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</si>
  <si>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</si>
  <si>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</si>
  <si>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</si>
  <si>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</si>
  <si>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</si>
  <si>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</si>
  <si>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</si>
  <si>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</si>
  <si>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</si>
  <si>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</si>
  <si>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</si>
  <si>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</si>
  <si>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</si>
  <si>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</si>
  <si>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</si>
  <si>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</si>
  <si>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</si>
  <si>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</si>
  <si>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</si>
  <si>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</si>
  <si>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</si>
  <si>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</si>
  <si>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</si>
  <si>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</si>
  <si>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</si>
  <si>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</si>
  <si>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</si>
  <si>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</si>
  <si>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</si>
  <si>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</si>
  <si>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</si>
  <si>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</si>
  <si>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</si>
  <si>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</si>
  <si>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</si>
  <si>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</si>
  <si>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</si>
  <si>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</si>
  <si>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</si>
  <si>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</si>
  <si>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</si>
  <si>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</si>
  <si>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</si>
  <si>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</si>
  <si>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</si>
  <si>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</si>
  <si>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</si>
  <si>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</si>
  <si>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</si>
  <si>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</si>
  <si>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</si>
  <si>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</si>
  <si>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</si>
  <si>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</si>
  <si>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</si>
  <si>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</si>
  <si>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</si>
  <si>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</si>
  <si>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</si>
  <si>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</si>
  <si>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</si>
  <si>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</si>
  <si>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</si>
  <si>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</si>
  <si>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</si>
  <si>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</si>
  <si>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</si>
  <si>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</si>
  <si>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</si>
  <si>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</si>
  <si>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</si>
  <si>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</si>
  <si>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</si>
  <si>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</si>
  <si>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</si>
  <si>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</si>
  <si>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</si>
  <si>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</si>
  <si>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</si>
  <si>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</si>
  <si>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</si>
  <si>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</si>
  <si>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</si>
  <si>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</si>
  <si>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</si>
  <si>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</si>
  <si>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</si>
  <si>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</si>
  <si>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</si>
  <si>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</si>
  <si>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</si>
  <si>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</si>
  <si>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</si>
  <si>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</si>
  <si>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</si>
  <si>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</si>
  <si>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</si>
  <si>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</si>
  <si>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</si>
  <si>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</si>
  <si>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</si>
  <si>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</si>
  <si>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</si>
  <si>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</si>
  <si>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</si>
  <si>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</si>
  <si>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</si>
  <si>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</si>
  <si>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</si>
  <si>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</si>
  <si>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</si>
  <si>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</si>
  <si>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</si>
  <si>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</si>
  <si>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</si>
  <si>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</si>
  <si>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</si>
  <si>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</si>
  <si>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</si>
  <si>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</si>
  <si>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</si>
  <si>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</si>
  <si>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</si>
  <si>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</si>
  <si>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</si>
  <si>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</si>
  <si>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</si>
  <si>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</si>
  <si>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</si>
  <si>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</si>
  <si>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</si>
  <si>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</si>
  <si>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</si>
  <si>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</si>
  <si>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</si>
  <si>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</si>
  <si>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</si>
  <si>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</si>
  <si>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</si>
  <si>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</si>
  <si>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</si>
  <si>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</si>
  <si>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</si>
  <si>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</si>
  <si>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</si>
  <si>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</si>
  <si>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</si>
  <si>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</si>
  <si>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</si>
  <si>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</si>
  <si>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</si>
  <si>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</si>
  <si>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</si>
  <si>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</si>
  <si>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</si>
  <si>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</si>
  <si>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</si>
  <si>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</si>
  <si>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</si>
  <si>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</si>
  <si>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</si>
  <si>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</si>
  <si>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</si>
  <si>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</si>
  <si>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</si>
  <si>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</si>
  <si>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</si>
  <si>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</si>
  <si>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</si>
  <si>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</si>
  <si>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</si>
  <si>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</si>
  <si>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</si>
  <si>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</si>
  <si>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</si>
  <si>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</si>
  <si>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</si>
  <si>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</si>
  <si>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</si>
  <si>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</si>
  <si>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</si>
  <si>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</si>
  <si>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</si>
  <si>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</si>
  <si>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</si>
  <si>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</si>
  <si>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</si>
  <si>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</si>
  <si>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</si>
  <si>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</si>
  <si>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</si>
  <si>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</si>
  <si>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</si>
  <si>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</si>
  <si>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</si>
  <si>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</si>
  <si>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</si>
  <si>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</si>
  <si>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</si>
  <si>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</si>
  <si>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</si>
  <si>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</si>
  <si>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</si>
  <si>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</si>
  <si>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</si>
  <si>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</si>
  <si>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</si>
  <si>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</si>
  <si>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</si>
  <si>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</si>
  <si>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</si>
  <si>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</si>
  <si>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</si>
  <si>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</si>
  <si>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</si>
  <si>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</si>
  <si>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</si>
  <si>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</si>
  <si>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</si>
  <si>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</si>
  <si>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</si>
  <si>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</si>
  <si>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</si>
  <si>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</si>
  <si>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</si>
  <si>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</si>
  <si>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</si>
  <si>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</si>
  <si>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</si>
  <si>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</si>
  <si>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</si>
  <si>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</si>
  <si>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</si>
  <si>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</si>
  <si>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</si>
  <si>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</si>
  <si>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</si>
  <si>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</si>
  <si>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</si>
  <si>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</si>
  <si>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</si>
  <si>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</si>
  <si>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</si>
  <si>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</si>
  <si>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</si>
  <si>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</si>
  <si>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</si>
  <si>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</si>
  <si>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</si>
  <si>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</si>
  <si>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</si>
  <si>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</si>
  <si>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</si>
  <si>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</si>
  <si>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</si>
  <si>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</si>
  <si>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</si>
  <si>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</si>
  <si>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</si>
  <si>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</si>
  <si>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</si>
  <si>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</si>
  <si>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</si>
  <si>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</si>
  <si>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</si>
  <si>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</si>
  <si>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</si>
  <si>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</si>
  <si>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</si>
  <si>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</si>
  <si>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</si>
  <si>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</si>
  <si>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</si>
  <si>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</si>
  <si>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</si>
  <si>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</si>
  <si>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</si>
  <si>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</si>
  <si>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</si>
  <si>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</si>
  <si>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</si>
  <si>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</si>
  <si>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</si>
  <si>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</si>
  <si>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</si>
  <si>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</si>
  <si>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</si>
  <si>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</si>
  <si>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</si>
  <si>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</si>
  <si>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</si>
  <si>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</si>
  <si>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</si>
  <si>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</si>
  <si>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</si>
  <si>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</si>
  <si>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</si>
  <si>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</si>
  <si>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</si>
  <si>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</si>
  <si>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</si>
  <si>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</si>
  <si>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</si>
  <si>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</si>
  <si>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</si>
  <si>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</si>
  <si>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</si>
  <si>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</si>
  <si>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</si>
  <si>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</si>
  <si>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</si>
  <si>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</si>
  <si>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</si>
  <si>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</si>
  <si>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</si>
  <si>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</si>
  <si>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</si>
  <si>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</si>
  <si>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</si>
  <si>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</si>
  <si>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</si>
  <si>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</si>
  <si>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</si>
  <si>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</si>
  <si>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</si>
  <si>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</si>
  <si>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</si>
  <si>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</si>
  <si>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</si>
  <si>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</si>
  <si>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</si>
  <si>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</si>
  <si>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</si>
  <si>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</si>
  <si>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</si>
  <si>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</si>
  <si>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</si>
  <si>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</si>
  <si>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</si>
  <si>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</si>
  <si>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</si>
  <si>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</si>
  <si>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</si>
  <si>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</si>
  <si>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</si>
  <si>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</si>
  <si>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</si>
  <si>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</si>
  <si>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</si>
  <si>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</si>
  <si>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</si>
  <si>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</si>
  <si>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</si>
  <si>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</si>
  <si>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</si>
  <si>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</si>
  <si>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</si>
  <si>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</si>
  <si>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</si>
  <si>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</si>
  <si>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</si>
  <si>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</si>
  <si>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</si>
  <si>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</si>
  <si>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</si>
  <si>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</si>
  <si>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</si>
  <si>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</si>
  <si>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</si>
  <si>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</si>
  <si>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</si>
  <si>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</si>
  <si>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</si>
  <si>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</si>
  <si>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</si>
  <si>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</si>
  <si>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</si>
  <si>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</si>
  <si>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</si>
  <si>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</si>
  <si>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</si>
  <si>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</si>
  <si>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</si>
  <si>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</si>
  <si>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</si>
  <si>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</si>
  <si>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</si>
  <si>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</si>
  <si>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</si>
  <si>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</si>
  <si>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</si>
  <si>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</si>
  <si>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</si>
  <si>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</si>
  <si>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</si>
  <si>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</si>
  <si>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</si>
  <si>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</si>
  <si>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</si>
  <si>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</si>
  <si>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</si>
  <si>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</si>
  <si>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</si>
  <si>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</si>
  <si>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</si>
  <si>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</si>
  <si>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</si>
  <si>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</si>
  <si>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</si>
  <si>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</si>
  <si>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</si>
  <si>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</si>
  <si>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</si>
  <si>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</si>
  <si>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</si>
  <si>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</si>
  <si>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</si>
  <si>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</si>
  <si>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</si>
  <si>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</si>
  <si>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</si>
  <si>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</si>
  <si>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</si>
  <si>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</si>
  <si>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</si>
  <si>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</si>
  <si>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</si>
  <si>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</si>
  <si>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</si>
  <si>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</si>
  <si>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</si>
  <si>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</si>
  <si>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</si>
  <si>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</si>
  <si>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</si>
  <si>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</si>
  <si>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</si>
  <si>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</si>
  <si>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</si>
  <si>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</si>
  <si>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</si>
  <si>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</si>
  <si>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</si>
  <si>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</si>
  <si>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</si>
  <si>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</si>
  <si>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</si>
  <si>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</si>
  <si>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</si>
  <si>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</si>
  <si>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</si>
  <si>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</si>
  <si>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</si>
  <si>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</si>
  <si>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</si>
  <si>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</si>
  <si>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</si>
  <si>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</si>
  <si>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</si>
  <si>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</si>
  <si>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</si>
  <si>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</si>
  <si>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</si>
  <si>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</si>
  <si>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</si>
  <si>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</si>
  <si>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</si>
  <si>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</si>
  <si>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</si>
  <si>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</si>
  <si>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</si>
  <si>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</si>
  <si>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</si>
  <si>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</si>
  <si>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</si>
  <si>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</si>
  <si>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</si>
  <si>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</si>
  <si>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</si>
  <si>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</si>
  <si>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</si>
  <si>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</si>
  <si>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</si>
  <si>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</si>
  <si>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</si>
  <si>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</si>
  <si>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</si>
  <si>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</si>
  <si>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</si>
  <si>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</si>
  <si>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</si>
  <si>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</si>
  <si>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</si>
  <si>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</si>
  <si>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</si>
  <si>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</si>
  <si>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</si>
  <si>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</si>
  <si>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</si>
  <si>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</si>
  <si>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</si>
  <si>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</si>
  <si>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</si>
  <si>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</si>
  <si>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</si>
  <si>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</si>
  <si>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</si>
  <si>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</si>
  <si>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</si>
  <si>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</si>
  <si>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</si>
  <si>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</si>
  <si>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</si>
  <si>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</si>
  <si>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</si>
  <si>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</si>
  <si>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</si>
  <si>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</si>
  <si>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</si>
  <si>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</si>
  <si>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</si>
  <si>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</si>
  <si>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</si>
  <si>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</si>
  <si>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</si>
  <si>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</si>
  <si>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</si>
  <si>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</si>
  <si>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</si>
  <si>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</si>
  <si>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</si>
  <si>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</si>
  <si>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</si>
  <si>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</si>
  <si>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</si>
  <si>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</si>
  <si>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</si>
  <si>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</si>
  <si>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</si>
  <si>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</si>
  <si>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</si>
  <si>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</si>
  <si>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</si>
  <si>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</si>
  <si>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</si>
  <si>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</si>
  <si>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</si>
  <si>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PCM-20251202-00000436</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</si>
  <si>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</si>
  <si>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</si>
  <si>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</si>
  <si>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</si>
  <si>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</si>
  <si>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</si>
  <si>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</si>
  <si>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</si>
  <si>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</si>
  <si>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</si>
  <si>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at site</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</si>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</sst>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0" totalsRowShown="0" headerRowDxfId="46" dataDxfId="45" headerRowBorderDxfId="43" tableBorderDxfId="44" totalsRowBorderDxfId="42">
  <autoFilter ref="A1:L2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330.43808275462652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45993.386508680553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45993.386508680553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45993.386508680553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45993.386508680553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45993.386508680553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45993.386508680553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45993.386508680553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45993.386508680553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45993.386508680553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45993.386508680553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45993.386508680553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45993.386508680553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45993.386508680553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45993.386508680553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45993.386508680553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45993.386508680553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45993.386508680553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45993.386508680553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45993.386508680553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45993.386508680553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45993.386508680553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45993.386508680553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45993.386508680553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45993.386508680553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45993.386508680553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45993.386508680553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45993.386508680553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45993.386508680553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45993.386508680553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45993.386508680553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45993.386508680553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45993.386508680553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45993.386508680553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45993.386508680553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45993.386508680553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45993.386508680553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45993.386508680553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45993.386508680553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45993.386508680553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45993.386508680553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45993.386508680553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45993.386508680553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45993.386508680553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45993.386508680553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45993.386508680553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45993.386508680553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45993.386508680553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45993.386508680553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45993.386508680553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45993.386508680553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45993.386508680553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45993.386508680553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45993.386508680553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45993.386508680553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45993.386508680553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45993.386508680553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45993.386508680553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45993.386508680553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45993.386508680553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45993.386508680553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45993.386508680553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45993.386508680553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45993.386508680553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45993.386508680553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45993.386508680553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45993.386508680553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45993.386508680553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45993.386508680553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45993.386508680553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45993.386508680553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45993.386508680553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45993.386508680553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45993.386508680553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45993.386508680553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45993.386508680553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45993.386508680553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45993.386508680553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45993.386508680553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45993.386508680553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45993.386508680553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45993.386508680553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45993.386508680553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45993.386508680553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45993.386508680553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45993.386508680553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45993.386508680553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45993.386508680553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45993.386508680553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45993.386508680553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45993.386508680553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45993.386508680553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45993.386508680553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45993.386508680553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45993.386508680553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45993.386508680553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45993.386508680553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45993.386508680553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45993.386508680553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45993.386508680553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45993.386508680553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45993.386508680553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45993.386508680553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45993.386508680553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45993.386508680553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45993.386508680553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45993.386508680553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45993.386508680553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45993.386508680553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45993.386508680553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45993.386508680553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45993.386508680553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45993.386508680553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45993.386508680553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45993.386508680553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45993.386508680553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45993.386508680553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45993.386508680553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45993.386508680553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45993.386508680553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45993.386508680553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45993.386508680553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45993.386508680553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45993.386508680553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45993.386508680553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45993.386508680553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45993.386508680553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45993.386508680553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45993.386508680553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45993.386508680553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45993.386508680553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45993.386508680553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45993.386508680553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45993.386508680553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45993.386508680553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45993.386508680553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45993.386508680553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45993.386508680553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45993.386508680553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45993.386508680553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45993.386508680553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45993.386508680553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45993.386508680553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45993.386508680553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45993.386508680553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45993.386508680553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45993.386508680553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45993.386508680553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45993.386508680553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45993.386508680553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45993.386508680553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45993.386508680553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45993.386508680553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45993.386508680553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45993.386508680553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45993.386508680553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45993.386508680553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45993.386508680553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45993.386508680553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45993.386508680553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45993.386508680553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45993.386508680553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45993.386508680553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45993.386508680553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45993.386508680553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45993.386508680553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45993.386508680553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45993.386508680553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45993.386508680553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45993.386508680553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45993.386508680553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45993.386508680553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45993.386508680553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45993.386508680553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45993.386508680553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45993.386508680553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45993.386508680553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45993.386508680553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45993.386508680553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45993.386508680553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45993.386508680553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45993.386508680553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45993.386508680553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45993.386508680553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45993.386508680553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45993.386508680553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45993.386508680553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45993.386508680553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45993.386508680553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45993.386508680553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45993.386508680553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45993.386508680553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45993.386508680553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45993.386508680553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45993.386508680553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45993.386508680553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45993.386508680553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45993.386508680553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45993.386508680553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45993.386508680553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45993.386508680553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45993.386508680553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45993.386508680553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45993.386508680553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45993.386508680553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45993.386508680553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45993.386508680553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45993.386508680553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45993.386508680553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45993.386508680553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45993.386508680553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380757B4-3935-4E24-AF75-1B3398EBB121}"/>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168.38667071759119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8.9990896990711917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45993.386508680553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45993.386508680553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45993.386508680553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45993.386508680553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45993.386508680553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45993.386508680553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45993.386508680553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45993.386508680553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45993.386508680553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45993.386508680553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45993.386508680553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45993.386508680553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45993.386508680553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45993.386508680553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45993.386508680553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45993.386508680553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45993.386508680553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45993.386508680553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45993.386508680553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45993.386508680553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45993.386508680553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45993.386508680553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45993.386508680553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45993.386508680553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45993.386508680553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45993.386508680553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45993.386508680553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45993.386508680553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45993.386508680553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45993.386508680553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45993.386508680553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45993.386508680553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45993.386508680553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45993.386508680553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45993.386508680553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45993.386508680553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45993.386508680553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45993.386508680553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45993.386508680553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45993.386508680553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45993.386508680553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45993.386508680553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45993.386508680553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45993.386508680553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45993.386508680553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45993.386508680553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45993.386508680553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45993.386508680553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45993.386508680553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45993.386508680553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45993.386508680553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45993.386508680553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45993.386508680553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45993.386508680553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45993.386508680553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45993.386508680553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45993.386508680553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45993.386508680553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45993.386508680553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45993.386508680553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45993.386508680553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45993.386508680553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45993.386508680553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45993.386508680553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45993.386508680553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45993.386508680553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45993.386508680553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45993.386508680553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45993.386508680553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45993.386508680553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45993.386508680553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45993.386508680553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45993.386508680553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45993.386508680553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45993.386508680553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45993.386508680553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45993.386508680553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45993.386508680553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45993.386508680553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45993.386508680553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45993.386508680553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45993.386508680553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45993.386508680553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45993.386508680553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45993.386508680553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45993.386508680553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45993.386508680553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45993.386508680553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45993.386508680553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45993.386508680553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45993.386508680553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45993.386508680553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45993.386508680553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45993.386508680553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45993.386508680553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45993.386508680553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45993.386508680553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45993.386508680553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45993.386508680553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45993.386508680553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45993.386508680553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45993.386508680553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45993.386508680553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45993.386508680553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45993.386508680553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45993.386508680553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45993.386508680553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45993.386508680553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45993.386508680553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45993.386508680553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45993.386508680553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45993.386508680553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45993.386508680553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45993.386508680553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45993.386508680553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45993.386508680553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45993.386508680553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45993.386508680553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45993.386508680553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45993.386508680553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45993.386508680553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45993.386508680553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45993.386508680553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45993.386508680553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45993.386508680553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45993.386508680553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45993.386508680553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45993.386508680553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45993.386508680553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45993.386508680553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45993.386508680553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45993.386508680553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45993.386508680553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45993.386508680553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45993.386508680553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45993.386508680553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45993.386508680553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45993.386508680553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45993.386508680553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45993.386508680553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45993.386508680553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45993.386508680553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45993.386508680553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45993.386508680553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45993.386508680553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45993.386508680553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45993.386508680553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45993.386508680553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45993.386508680553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45993.386508680553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45993.386508680553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45993.386508680553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45993.386508680553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45993.386508680553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45993.386508680553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45993.386508680553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45993.386508680553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45993.386508680553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45993.386508680553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45993.386508680553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45993.386508680553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45993.386508680553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45993.386508680553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45993.386508680553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45993.386508680553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45993.386508680553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45993.386508680553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45993.386508680553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45993.386508680553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45993.386508680553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45993.386508680553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45993.386508680553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45993.386508680553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45993.386508680553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45993.386508680553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45993.386508680553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45993.386508680553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45993.386508680553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45993.386508680553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45993.386508680553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45993.386508680553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45993.386508680553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45993.386508680553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45993.386508680553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45993.386508680553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45993.386508680553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45993.386508680553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45993.386508680553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45993.386508680553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45993.386508680553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45993.386508680553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45993.386508680553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45993.386508680553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45993.386508680553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45993.386508680553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45993.386508680553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45993.386508680553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45993.386508680553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45993.386508680553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45993.386508680553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45993.386508680553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45993.386508680553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45993.386508680553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45993.386508680553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45993.386508680553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45993.386508680553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45993.386508680553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45993.386508680553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45993.386508680553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45993.386508680553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45993.386508680553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45993.386508680553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45993.386508680553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45993.386508680553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45993.386508680553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45993.386508680553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45993.386508680553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45993.386508680553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45993.386508680553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45993.386508680553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45993.386508680553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45993.386508680553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45993.386508680553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45993.386508680553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45993.386508680553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45993.386508680553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45993.386508680553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45993.386508680553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45993.386508680553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45993.386508680553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45993.386508680553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45993.386508680553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45993.386508680553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45993.386508680553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45993.386508680553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45993.386508680553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45993.386508680553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45993.386508680553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45993.386508680553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45993.386508680553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45993.386508680553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45993.386508680553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45993.386508680553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45993.386508680553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45993.386508680553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45993.386508680553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45993.386508680553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45993.386508680553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45993.386508680553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45993.386508680553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45993.386508680553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45993.386508680553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45993.386508680553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45993.386508680553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45993.386508680553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45993.386508680553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45993.386508680553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45993.386508680553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45993.386508680553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45993.386508680553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45993.386508680553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45993.386508680553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45993.386508680553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45993.386508680553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45993.386508680553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45993.386508680553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45993.386508680553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45993.386508680553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45993.386508680553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45993.386508680553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45993.386508680553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45993.386508680553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45993.386508680553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45993.386508680553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45993.386508680553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45993.386508680553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45993.386508680553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45993.386508680553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45993.386508680553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45993.386508680553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45993.386508680553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45993.386508680553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45993.386508680553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45993.386508680553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45993.386508680553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45993.386508680553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45993.386508680553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45993.386508680553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45993.386508680553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45993.386508680553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45993.386508680553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45993.386508680553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45993.386508680553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45993.386508680553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45993.386508680553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45993.386508680553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45993.386508680553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45993.386508680553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45993.386508680553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45993.386508680553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45993.386508680553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45993.386508680553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45993.386508680553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45993.386508680553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45993.386508680553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45993.386508680553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45993.386508680553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45993.386508680553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45993.386508680553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45993.386508680553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45993.386508680553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45993.386508680553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45993.386508680553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45993.386508680553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45993.386508680553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45993.386508680553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45993.386508680553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45993.386508680553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45993.386508680553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45993.386508680553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45993.386508680553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45993.386508680553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45993.386508680553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45993.386508680553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45993.386508680553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45993.386508680553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45993.386508680553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45993.386508680553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45993.386508680553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45993.386508680553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45993.386508680553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45993.386508680553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45993.386508680553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45993.386508680553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45993.386508680553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45993.386508680553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45993.386508680553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45993.386508680553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45993.386508680553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45993.386508680553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45993.386508680553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45993.386508680553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45993.386508680553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45993.386508680553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45993.386508680553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45993.386508680553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45993.386508680553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45993.386508680553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45993.386508680553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45993.386508680553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45993.386508680553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45993.386508680553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45993.386508680553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45993.386508680553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45993.386508680553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45993.386508680553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45993.386508680553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45993.386508680553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45993.386508680553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45993.386508680553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45993.386508680553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45993.386508680553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45993.386508680553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45993.386508680553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45993.386508680553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45993.386508680553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45993.386508680553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45993.386508680553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45993.386508680553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45993.386508680553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45993.386508680553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45993.386508680553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45993.386508680553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45993.386508680553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45993.386508680553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45993.386508680553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45993.386508680553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45993.386508680553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45993.386508680553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45993.386508680553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45993.386508680553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45993.386508680553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45993.386508680553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45993.386508680553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45993.386508680553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45993.386508680553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45993.386508680553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45993.386508680553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45993.386508680553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45993.386508680553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45993.386508680553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45993.386508680553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45993.386508680553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45993.386508680553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45993.386508680553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45993.386508680553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45993.386508680553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45993.386508680553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45993.386508680553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45993.386508680553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45993.386508680553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45993.386508680553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45993.386508680553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45993.386508680553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45993.386508680553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45993.386508680553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45993.386508680553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45993.386508680553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45993.386508680553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45993.386508680553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45993.386508680553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45993.386508680553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45993.386508680553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45993.386508680553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45993.386508680553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45993.386508680553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45993.386508680553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45993.386508680553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45993.386508680553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45993.386508680553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45993.386508680553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45993.386508680553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45993.386508680553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45993.386508680553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45993.386508680553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45993.386508680553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45993.386508680553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45993.386508680553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45993.386508680553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45993.386508680553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45993.386508680553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45993.386508680553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45993.386508680553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45993.386508680553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45993.386508680553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45993.386508680553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45993.386508680553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45993.386508680553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45993.386508680553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45993.386508680553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45993.386508680553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45993.386508680553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45993.386508680553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45993.386508680553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45993.386508680553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45993.386508680553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45993.386508680553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45993.386508680553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45993.386508680553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45993.386508680553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45993.386508680553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45993.386508680553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45993.386508680553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45993.386508680553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45993.386508680553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45993.386508680553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45993.386508680553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45993.386508680553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45993.386508680553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45993.386508680553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45993.386508680553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45993.386508680553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45993.386508680553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45993.386508680553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45993.386508680553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45993.386508680553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45993.386508680553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45993.386508680553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45993.386508680553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45993.386508680553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45993.386508680553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45993.386508680553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45993.386508680553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45993.386508680553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45993.386508680553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45993.386508680553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45993.386508680553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45993.386508680553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45993.386508680553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45993.386508680553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45993.386508680553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45993.386508680553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45993.386508680553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45993.386508680553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45993.386508680553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45993.386508680553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45993.386508680553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45993.386508680553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45993.386508680553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45993.386508680553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45993.386508680553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45993.386508680553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45993.386508680553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45993.386508680553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45993.386508680553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45993.386508680553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45993.386508680553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45993.386508680553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45993.386508680553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45993.386508680553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45993.386508680553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45993.386508680553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45993.386508680553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45993.386508680553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45993.386508680553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45993.386508680553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45993.386508680553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45993.386508680553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45993.386508680553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45993.386508680553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45993.386508680553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45993.386508680553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45993.386508680553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45993.386508680553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45993.386508680553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45993.386508680553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45993.386508680553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45993.386508680553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45993.386508680553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45993.386508680553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45993.386508680553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45993.386508680553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45993.386508680553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45993.386508680553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45993.386508680553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45993.386508680553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45993.386508680553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45993.386508680553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45993.386508680553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45993.386508680553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45993.386508680553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45993.386508680553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45993.386508680553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45993.386508680553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45993.386508680553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45993.386508680553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45993.386508680553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45993.386508680553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45993.386508680553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45993.386508680553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45993.386508680553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45993.386508680553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45993.386508680553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45993.386508680553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45993.386508680553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45993.386508680553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45993.386508680553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45993.386508680553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45993.386508680553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45993.386508680553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45993.386508680553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45993.386508680553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45993.386508680553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45993.386508680553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45993.386508680553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45993.386508680553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45993.386508680553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45993.386508680553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45993.386508680553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45993.386508680553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45993.386508680553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45993.386508680553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45993.386508680553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45993.386508680553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45993.386508680553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45993.386508680553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45993.386508680553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45993.386508680553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45993.386508680553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45993.386508680553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45993.386508680553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45993.386508680553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45993.386508680553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45993.386508680553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45993.386508680553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45993.386508680553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45993.386508680553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45993.386508680553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45993.386508680553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45993.386508680553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45993.386508680553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45993.386508680553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45993.386508680553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45993.386508680553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45993.386508680553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45993.386508680553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45993.386508680553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45993.386508680553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45993.386508680553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45993.386508680553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45993.386508680553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45993.386508680553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45993.386508680553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45993.386508680553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45993.386508680553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45993.386508680553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45993.386508680553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45993.386508680553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45993.386508680553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45993.386508680553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45993.386508680553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45993.386508680553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45993.386508680553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45993.386508680553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45993.386508680553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45993.386508680553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45993.386508680553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45993.386508680553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45993.386508680553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45993.386508680553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45993.386508680553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45993.386508680553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45993.386508680553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45993.386508680553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45993.386508680553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45993.386508680553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45993.386508680553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45993.386508680553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45993.386508680553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45993.386508680553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45993.386508680553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45993.386508680553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45993.386508680553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45993.386508680553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45993.386508680553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45993.386508680553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45993.386508680553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45993.386508680553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45993.386508680553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45993.386508680553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45993.386508680553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45993.386508680553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45993.386508680553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45993.386508680553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45993.386508680553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45993.386508680553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45993.386508680553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45993.386508680553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45993.386508680553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45993.386508680553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45993.386508680553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45993.386508680553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45993.386508680553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45993.386508680553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45993.386508680553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45993.386508680553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45993.386508680553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45993.386508680553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45993.386508680553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45993.386508680553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45993.386508680553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45993.386508680553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45993.386508680553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45993.386508680553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45993.386508680553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45993.386508680553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45993.386508680553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45993.386508680553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45993.386508680553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45993.386508680553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45993.386508680553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45993.386508680553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45993.386508680553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45993.386508680553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45993.386508680553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45993.386508680553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45993.386508680553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45993.386508680553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45993.386508680553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45993.386508680553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45993.386508680553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45993.386508680553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45993.386508680553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45993.386508680553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45993.386508680553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45993.386508680553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45993.386508680553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45993.386508680553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45993.386508680553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45993.386508680553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45993.386508680553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45993.386508680553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45993.386508680553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45993.386508680553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45993.386508680553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45993.386508680553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45993.386508680553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45993.386508680553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45993.386508680553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45993.386508680553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45993.386508680553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45993.386508680553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45993.386508680553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45993.386508680553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45993.386508680553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45993.386508680553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45993.386508680553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45993.386508680553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45993.386508680553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45993.386508680553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45993.386508680553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45993.386508680553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45993.386508680553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45993.386508680553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45993.386508680553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45993.386508680553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45993.386508680553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45993.386508680553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45993.386508680553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45993.386508680553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45993.386508680553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45993.386508680553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45993.386508680553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45993.386508680553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45993.386508680553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45993.386508680553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45993.386508680553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45993.386508680553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45993.386508680553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45993.386508680553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45993.386508680553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45993.386508680553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45993.386508680553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45993.386508680553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45993.386508680553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45993.386508680553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45993.386508680553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45993.386508680553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45993.386508680553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45993.386508680553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45993.386508680553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45993.386508680553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45993.386508680553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45993.386508680553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45993.386508680553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45993.386508680553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45993.386508680553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45993.386508680553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45993.386508680553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45993.386508680553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45993.386508680553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45993.386508680553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45993.386508680553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45993.386508680553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45993.386508680553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45993.386508680553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45993.386508680553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45993.386508680553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45993.386508680553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45993.386508680553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45993.386508680553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45993.386508680553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45993.386508680553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45993.386508680553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45993.386508680553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45993.386508680553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45993.386508680553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45993.386508680553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45993.386508680553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45993.386508680553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45993.386508680553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45993.386508680553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45993.386508680553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45993.386508680553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45993.386508680553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45993.386508680553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45993.386508680553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45993.386508680553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45993.386508680553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45993.386508680553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45993.386508680553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45993.386508680553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45993.386508680553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45993.386508680553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45993.386508680553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45993.386508680553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45993.386508680553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45993.386508680553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45993.386508680553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45993.386508680553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45993.386508680553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45993.386508680553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45993.386508680553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45993.386508680553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45993.386508680553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45993.386508680553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45993.386508680553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45993.386508680553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45993.386508680553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45993.386508680553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45993.386508680553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45993.386508680553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45993.386508680553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45993.386508680553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45993.386508680553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45993.386508680553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45993.386508680553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45993.386508680553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45993.386508680553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45993.386508680553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45993.386508680553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45993.386508680553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45993.386508680553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45993.386508680553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45993.386508680553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45993.386508680553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45993.386508680553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45993.386508680553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45993.386508680553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45993.386508680553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45993.386508680553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45993.386508680553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45993.386508680553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45993.386508680553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45993.386508680553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45993.386508680553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45993.386508680553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45993.386508680553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45993.386508680553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45993.386508680553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45993.386508680553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45993.386508680553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45993.386508680553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45993.386508680553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45993.386508680553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45993.386508680553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45993.386508680553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45993.386508680553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45993.386508680553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45993.386508680553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45993.386508680553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45993.386508680553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45993.386508680553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45993.386508680553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45993.386508680553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45993.386508680553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45993.386508680553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45993.386508680553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45993.386508680553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45993.386508680553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45993.386508680553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45993.386508680553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45993.386508680553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45993.386508680553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45993.386508680553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45993.386508680553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45993.386508680553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45993.386508680553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45993.386508680553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45993.386508680553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45993.386508680553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45993.386508680553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45993.386508680553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45993.386508680553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45993.386508680553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45993.386508680553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45993.386508680553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45993.386508680553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45993.386508680553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45993.386508680553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45993.386508680553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45993.386508680553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45993.386508680553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45993.386508680553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45993.386508680553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45993.386508680553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45993.386508680553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45993.386508680553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45993.386508680553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45993.386508680553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45993.386508680553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45993.386508680553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45993.386508680553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45993.386508680553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45993.386508680553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45993.386508680553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45993.386508680553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45993.386508680553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45993.386508680553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45993.386508680553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45993.386508680553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45993.386508680553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45993.386508680553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45993.386508680553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45993.386508680553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45993.386508680553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45993.386508680553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45993.386508680553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45993.386508680553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45993.386508680553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45993.386508680553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45993.386508680553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45993.386508680553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45993.386508680553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45993.386508680553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45993.386508680553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45993.386508680553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45993.386508680553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45993.386508680553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45993.386508680553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45993.386508680553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45993.386508680553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45993.386508680553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45993.386508680553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45993.386508680553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45993.386508680553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45993.386508680553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45993.386508680553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45993.386508680553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45993.386508680553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45993.386508680553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45993.386508680553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45993.386508680553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45993.386508680553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45993.386508680553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45993.386508680553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45993.386508680553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45993.386508680553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45993.386508680553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45993.386508680553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45993.386508680553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45993.386508680553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45993.386508680553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45993.386508680553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45993.386508680553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45993.386508680553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45993.386508680553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45993.386508680553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45993.386508680553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45993.386508680553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45993.386508680553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45993.386508680553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45993.386508680553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45993.386508680553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45993.386508680553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45993.386508680553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45993.386508680553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45993.386508680553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45993.386508680553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45993.386508680553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45993.386508680553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45993.386508680553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45993.386508680553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45993.386508680553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45993.386508680553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45993.386508680553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45993.386508680553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45993.386508680553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45993.386508680553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45993.386508680553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45993.386508680553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45993.386508680553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45993.386508680553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45993.386508680553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45993.386508680553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45993.386508680553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45993.386508680553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45993.386508680553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45993.386508680553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45993.386508680553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45993.386508680553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45993.386508680553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45993.386508680553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45993.386508680553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45993.386508680553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45993.386508680553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45993.386508680553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45993.386508680553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45993.386508680553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45993.386508680553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45993.386508680553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45993.386508680553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45993.386508680553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45993.386508680553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45993.386508680553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45993.386508680553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45993.386508680553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45993.386508680553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45993.386508680553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45993.386508680553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45993.386508680553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45993.386508680553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45993.386508680553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45993.386508680553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45993.386508680553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45993.386508680553</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0"/>
  <sheetViews>
    <sheetView tabSelected="1" workbookViewId="0">
      <selection activeCell="D20" sqref="D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289.90579108795646</v>
      </c>
      <c r="H2" s="92">
        <v>45703.474768518521</v>
      </c>
      <c r="I2" s="92" t="str">
        <f>IFERROR(VLOOKUP(D2,DB!A:F,6,0),"")</f>
        <v>SCECO</v>
      </c>
      <c r="J2" s="92" t="str">
        <f>IFERROR(VLOOKUP(D2,DB!A:G,7,0),"")</f>
        <v>Dead</v>
      </c>
      <c r="K2" s="94" t="s">
        <v>39193</v>
      </c>
      <c r="L2" s="88" t="str">
        <f>IFERROR(VLOOKUP(D2,DB!A:I,9,0),"")</f>
        <v>Latis</v>
      </c>
    </row>
    <row r="3" spans="1:16" ht="28.5" customHeight="1">
      <c r="A3" s="110" t="s">
        <v>39194</v>
      </c>
      <c r="B3" s="88" t="str">
        <f>IFERROR(VLOOKUP(D3,DB!A:K,11,0),"")</f>
        <v>R4</v>
      </c>
      <c r="C3" s="90">
        <v>2</v>
      </c>
      <c r="D3" s="88" t="s">
        <v>35271</v>
      </c>
      <c r="E3" s="91" t="s">
        <v>39106</v>
      </c>
      <c r="F3" s="92">
        <v>45992.715254629627</v>
      </c>
      <c r="G3" s="93">
        <f t="shared" ref="G3" ca="1" si="0">IFERROR(NOW()-F3,"")</f>
        <v>0.67125405092519941</v>
      </c>
      <c r="H3" s="92">
        <v>45992.705231481479</v>
      </c>
      <c r="I3" s="110" t="str">
        <f>IFERROR(VLOOKUP(D3,DB!A:F,6,0),"")</f>
        <v>Generator-SG</v>
      </c>
      <c r="J3" s="110" t="str">
        <f>IFERROR(VLOOKUP(D3,DB!A:G,7,0),"")</f>
        <v>Dead</v>
      </c>
      <c r="K3" s="94" t="s">
        <v>39195</v>
      </c>
      <c r="L3" s="88" t="str">
        <f>IFERROR(VLOOKUP(D3,DB!A:I,9,0),"")</f>
        <v>Latis</v>
      </c>
    </row>
    <row r="4" spans="1:16" ht="15" customHeight="1">
      <c r="A4" s="110" t="s">
        <v>39196</v>
      </c>
      <c r="B4" s="88" t="str">
        <f>IFERROR(VLOOKUP(D4,DB!A:K,11,0),"")</f>
        <v>R4</v>
      </c>
      <c r="C4" s="90">
        <v>1</v>
      </c>
      <c r="D4" s="88" t="s">
        <v>35547</v>
      </c>
      <c r="E4" s="91" t="s">
        <v>39106</v>
      </c>
      <c r="F4" s="92">
        <v>45993.355555555558</v>
      </c>
      <c r="G4" s="93">
        <f t="shared" ref="G4:G66" ca="1" si="1">IFERROR(NOW()-F4,"")</f>
        <v>3.0953124994994141E-2</v>
      </c>
      <c r="H4" s="92">
        <v>45993.355011574073</v>
      </c>
      <c r="I4" s="110" t="str">
        <f>IFERROR(VLOOKUP(D4,DB!A:F,6,0),"")</f>
        <v>SCECO</v>
      </c>
      <c r="J4" s="110" t="str">
        <f>IFERROR(VLOOKUP(D4,DB!A:G,7,0),"")</f>
        <v>Dead</v>
      </c>
      <c r="K4" s="94" t="s">
        <v>39197</v>
      </c>
      <c r="L4" s="88" t="str">
        <f>IFERROR(VLOOKUP(D4,DB!A:I,9,0),"")</f>
        <v>Latis</v>
      </c>
    </row>
    <row r="5" spans="1:16" ht="15" customHeight="1">
      <c r="A5" s="110"/>
      <c r="B5" s="88" t="str">
        <f>IFERROR(VLOOKUP(D5,DB!A:K,11,0),"")</f>
        <v/>
      </c>
      <c r="C5" s="90"/>
      <c r="D5" s="88"/>
      <c r="E5" s="91"/>
      <c r="F5" s="92"/>
      <c r="G5" s="93">
        <f t="shared" ca="1" si="1"/>
        <v>45993.386508680553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45993.386508680553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45993.386508680553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45993.386508680553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45993.386508680553</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45993.386508680553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45993.386508680553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45993.386508680553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45993.386508680553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45993.386508680553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45993.386508680553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45993.386508680553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45993.386508680553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45993.386508680553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45993.386508680553</v>
      </c>
      <c r="H19" s="92"/>
      <c r="I19" s="110" t="str">
        <f>IFERROR(VLOOKUP(D19,DB!A:F,6,0),"")</f>
        <v/>
      </c>
      <c r="J19" s="110" t="str">
        <f>IFERROR(VLOOKUP(D19,DB!A:G,7,0),"")</f>
        <v/>
      </c>
      <c r="K19" s="94"/>
      <c r="L19" s="88" t="str">
        <f>IFERROR(VLOOKUP(D19,DB!A:I,9,0),"")</f>
        <v/>
      </c>
    </row>
    <row r="20" spans="1:12" ht="15" customHeight="1">
      <c r="A20" s="110"/>
      <c r="B20" s="110" t="str">
        <f>IFERROR(VLOOKUP(D20,DB!A:K,11,0),"")</f>
        <v>R4</v>
      </c>
      <c r="C20" s="90"/>
      <c r="D20" t="s">
        <v>37521</v>
      </c>
      <c r="E20" s="91"/>
      <c r="F20" s="92"/>
      <c r="G20" s="93">
        <f t="shared" ca="1" si="1"/>
        <v>45993.386508680553</v>
      </c>
      <c r="H20" s="92"/>
      <c r="I20" s="110" t="str">
        <f>IFERROR(VLOOKUP(D20,DB!A:F,6,0),"")</f>
        <v>SCECO</v>
      </c>
      <c r="J20" s="110" t="str">
        <f>IFERROR(VLOOKUP(D20,DB!A:G,7,0),"")</f>
        <v>Dead</v>
      </c>
      <c r="K20" s="94"/>
      <c r="L20" s="88" t="str">
        <f>IFERROR(VLOOKUP(D20,DB!A:I,9,0),"")</f>
        <v>Latis</v>
      </c>
    </row>
    <row r="21" spans="1:12" ht="15" customHeight="1">
      <c r="A21" s="110"/>
      <c r="B21" s="110" t="str">
        <f>IFERROR(VLOOKUP(D21,DB!A:K,11,0),"")</f>
        <v/>
      </c>
      <c r="C21" s="90"/>
      <c r="D21" s="88"/>
      <c r="E21" s="91"/>
      <c r="F21" s="92"/>
      <c r="G21" s="93">
        <f t="shared" ca="1" si="1"/>
        <v>45993.386508680553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45993.386508680553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45993.386508680553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45993.386508680553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45993.386508680553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45993.386508680553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45993.386508680553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45993.386508680553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45993.386508680553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45993.386508680553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45993.386508680553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45993.386508680553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45993.386508680553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45993.386508680553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45993.386508680553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45993.386508680553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45993.386508680553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45993.386508680553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45993.386508680553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45993.386508680553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45993.386508680553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45993.386508680553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45993.386508680553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45993.386508680553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45993.386508680553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45993.386508680553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45993.386508680553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45993.386508680553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45993.386508680553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45993.386508680553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45993.386508680553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45993.386508680553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45993.386508680553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45993.386508680553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45993.386508680553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45993.386508680553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45993.386508680553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45993.386508680553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45993.386508680553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45993.386508680553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45993.386508680553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45993.386508680553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45993.386508680553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45993.386508680553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45993.386508680553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45993.386508680553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ref="G67:G130" ca="1" si="2">IFERROR(NOW()-F67,"")</f>
        <v>45993.386508680553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45993.386508680553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45993.386508680553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45993.386508680553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45993.386508680553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45993.386508680553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45993.386508680553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45993.386508680553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45993.386508680553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45993.386508680553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45993.386508680553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45993.386508680553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45993.386508680553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45993.386508680553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45993.386508680553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45993.386508680553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45993.386508680553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45993.386508680553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45993.386508680553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45993.386508680553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45993.386508680553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45993.386508680553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45993.386508680553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45993.386508680553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45993.386508680553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45993.386508680553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45993.386508680553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45993.386508680553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45993.386508680553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45993.386508680553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45993.386508680553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45993.386508680553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45993.386508680553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45993.386508680553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45993.386508680553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45993.386508680553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45993.386508680553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45993.386508680553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45993.386508680553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45993.386508680553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45993.386508680553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45993.386508680553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45993.386508680553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45993.386508680553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45993.386508680553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45993.386508680553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45993.386508680553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45993.386508680553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45993.386508680553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45993.386508680553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45993.386508680553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45993.386508680553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45993.386508680553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45993.386508680553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45993.386508680553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45993.386508680553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45993.386508680553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45993.386508680553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45993.386508680553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45993.386508680553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45993.386508680553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45993.386508680553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45993.386508680553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45993.386508680553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ref="G131:G194" ca="1" si="3">IFERROR(NOW()-F131,"")</f>
        <v>45993.386508680553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45993.386508680553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45993.386508680553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45993.386508680553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45993.386508680553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45993.386508680553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45993.386508680553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45993.386508680553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45993.386508680553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45993.386508680553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45993.386508680553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45993.386508680553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45993.386508680553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45993.386508680553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45993.386508680553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45993.386508680553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45993.386508680553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45993.386508680553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45993.386508680553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45993.386508680553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45993.386508680553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45993.386508680553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45993.386508680553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45993.386508680553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45993.386508680553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45993.386508680553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45993.386508680553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45993.386508680553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45993.386508680553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45993.386508680553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45993.386508680553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45993.386508680553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45993.386508680553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45993.386508680553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45993.386508680553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45993.386508680553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45993.386508680553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45993.386508680553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45993.386508680553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45993.386508680553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45993.386508680553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45993.386508680553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45993.386508680553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45993.386508680553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45993.386508680553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45993.386508680553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45993.386508680553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45993.386508680553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45993.386508680553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45993.386508680553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45993.386508680553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45993.386508680553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45993.386508680553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45993.386508680553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45993.386508680553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45993.386508680553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45993.386508680553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45993.386508680553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45993.386508680553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45993.386508680553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45993.386508680553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45993.386508680553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45993.386508680553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45993.386508680553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ref="G195:G240" ca="1" si="4">IFERROR(NOW()-F195,"")</f>
        <v>45993.386508680553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45993.386508680553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45993.386508680553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45993.386508680553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45993.386508680553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45993.386508680553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45993.386508680553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45993.386508680553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45993.386508680553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45993.386508680553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45993.386508680553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45993.386508680553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45993.386508680553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45993.386508680553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45993.386508680553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45993.386508680553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45993.386508680553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45993.386508680553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45993.386508680553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45993.386508680553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45993.386508680553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45993.386508680553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45993.386508680553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45993.386508680553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45993.386508680553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45993.386508680553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45993.386508680553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45993.386508680553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45993.386508680553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45993.386508680553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45993.386508680553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45993.386508680553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45993.386508680553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45993.386508680553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45993.386508680553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45993.386508680553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45993.386508680553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45993.386508680553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45993.386508680553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45993.386508680553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45993.386508680553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45993.386508680553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45993.386508680553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45993.386508680553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45993.386508680553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45993.386508680553</v>
      </c>
      <c r="H240" s="92"/>
      <c r="I240" s="110" t="str">
        <f>IFERROR(VLOOKUP(D240,DB!A:F,6,0),"")</f>
        <v/>
      </c>
      <c r="J240" s="110" t="str">
        <f>IFERROR(VLOOKUP(D240,DB!A:G,7,0),"")</f>
        <v/>
      </c>
      <c r="K240" s="94"/>
      <c r="L240" s="88" t="str">
        <f>IFERROR(VLOOKUP(D240,DB!A:I,9,0),"")</f>
        <v/>
      </c>
    </row>
  </sheetData>
  <dataValidations count="2">
    <dataValidation allowBlank="1" showInputMessage="1" showErrorMessage="1" sqref="E1" xr:uid="{A4F81451-56CC-4543-9497-104C4E44EE4B}"/>
    <dataValidation type="list" allowBlank="1" showInputMessage="1" showErrorMessage="1" sqref="E2:E2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2" sqref="D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101.55444849536434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67.197631365736015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44.725397569440247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12.013210069439083</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2</v>
      </c>
      <c r="D6" s="37" t="s">
        <v>38542</v>
      </c>
      <c r="E6" s="37" t="s">
        <v>39106</v>
      </c>
      <c r="F6" s="38">
        <v>45993.353807870371</v>
      </c>
      <c r="G6" s="105">
        <f ca="1">IFERROR(NOW()-F6,"")</f>
        <v>3.2700810181268025E-2</v>
      </c>
      <c r="H6" s="38">
        <v>45993.346863425926</v>
      </c>
      <c r="I6" s="37" t="str">
        <f>IFERROR(VLOOKUP(D6,DB!A:F,6,0),"")</f>
        <v>SCECO</v>
      </c>
      <c r="J6" s="37" t="str">
        <f>IFERROR(VLOOKUP(D6,DB!A:G,7,0),"")</f>
        <v>Haj Removal</v>
      </c>
      <c r="K6" s="37" t="s">
        <v>39207</v>
      </c>
      <c r="L6" s="37" t="str">
        <f>IFERROR(VLOOKUP(D6,DB!A:I,9,0),"")</f>
        <v>Latis</v>
      </c>
    </row>
    <row r="7" spans="1:13">
      <c r="A7" s="37"/>
      <c r="B7" s="37" t="str">
        <f>IFERROR(VLOOKUP(D7,DB!A:K,11,0),"")</f>
        <v/>
      </c>
      <c r="C7" s="37"/>
      <c r="D7" s="37"/>
      <c r="E7" s="37"/>
      <c r="F7" s="38"/>
      <c r="G7" s="105">
        <f ca="1">IFERROR(NOW()-F7,"")</f>
        <v>45993.386508680553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45993.386508680553</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45993.386508680553</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45993.386508680553</v>
      </c>
      <c r="H10" s="38"/>
      <c r="I10" s="37" t="str">
        <f>IFERROR(VLOOKUP(D10,DB!A:F,6,0),"")</f>
        <v/>
      </c>
      <c r="J10" s="37" t="str">
        <f>IFERROR(VLOOKUP(D10,DB!A:G,7,0),"")</f>
        <v/>
      </c>
      <c r="K10" s="37"/>
      <c r="L10" s="37" t="str">
        <f>IFERROR(VLOOKUP(D10,DB!A:I,9,0),"")</f>
        <v/>
      </c>
    </row>
    <row r="11" spans="1:13">
      <c r="A11" s="37"/>
      <c r="B11" s="37" t="str">
        <f>IFERROR(VLOOKUP(D11,DB!A:K,11,0),"")</f>
        <v/>
      </c>
      <c r="C11" s="37"/>
      <c r="D11" s="153"/>
      <c r="E11" s="37"/>
      <c r="F11" s="38"/>
      <c r="G11" s="135">
        <f ca="1">IFERROR(NOW()-F11,"")</f>
        <v>45993.386508680553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45993.386508680553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45993.386508680553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45993.386508680553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45993.386508680553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45993.386508680553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45993.386508680553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45993.386508680553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45993.386508680553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45993.386508680553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45993.386508680553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45993.386508680553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45993.386508680553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45993.386508680553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45993.386508680553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45993.386508680553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45993.386508680553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45993.386508680553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45993.386508680553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45993.386508680553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45993.386508680553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45993.386508680553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45993.386508680553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45993.386508680553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45993.386508680553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45993.386508680553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45993.386508680553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45993.386508680553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45993.386508680553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45993.386508680553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45993.386508680553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45993.386508680553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45993.386508680553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45993.386508680553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45993.386508680553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45993.386508680553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45993.386508680553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45993.386508680553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45993.386508680553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45993.386508680553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45993.386508680553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45993.386508680553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45993.386508680553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45993.386508680553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45993.386508680553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45993.386508680553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45993.386508680553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45993.386508680553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45993.386508680553</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45993.386508680553</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29513</v>
      </c>
      <c r="E2" s="142" t="s">
        <v>39106</v>
      </c>
      <c r="F2" s="121">
        <v>45993.374930555554</v>
      </c>
      <c r="G2" s="72">
        <f ca="1">IFERROR(NOW()-F2,"-")</f>
        <v>1.1578124998777639E-2</v>
      </c>
      <c r="H2" s="121">
        <v>45993.367754629631</v>
      </c>
      <c r="I2" s="119" t="str">
        <f>IFERROR(VLOOKUP(D2,DB!A:F,6,0),"")</f>
        <v>SCECO</v>
      </c>
      <c r="J2" s="119" t="str">
        <f>IFERROR(VLOOKUP(D2,DB!A:G,7,0),"")</f>
        <v>Dead</v>
      </c>
      <c r="K2" s="122" t="s">
        <v>39209</v>
      </c>
      <c r="L2" s="137" t="str">
        <f>IFERROR(VLOOKUP(D2,DB!A:I,9,0),"")</f>
        <v>Latis</v>
      </c>
    </row>
    <row r="3" spans="1:16382" ht="31.5" customHeight="1">
      <c r="A3" s="118"/>
      <c r="B3" s="119" t="str">
        <f>IFERROR(VLOOKUP(D3,DB!A:K,11,0),"")</f>
        <v/>
      </c>
      <c r="C3" s="120"/>
      <c r="D3" s="119"/>
      <c r="E3" s="142"/>
      <c r="F3" s="121"/>
      <c r="G3" s="72">
        <f ca="1">IFERROR(NOW()-F3,"-")</f>
        <v>45993.386508680553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45993.386508680553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45993.386508680553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45993.386508680553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45993.386508680553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45993.386508680553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45993.386508680553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45993.386508680553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45993.386508680553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45993.386508680553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45993.386508680553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45993.386508680553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45993.386508680553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45993.386508680553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45993.386508680553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45993.386508680553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45993.386508680553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45993.386508680553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45993.386508680553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45993.386508680553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45993.386508680553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45993.386508680553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45993.386508680553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45993.386508680553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45993.386508680553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45993.386508680553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45993.386508680553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45993.386508680553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45993.386508680553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45993.386508680553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45993.386508680553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45993.386508680553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45993.386508680553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45993.386508680553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45993.386508680553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45993.386508680553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45993.386508680553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45993.386508680553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45993.386508680553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45993.386508680553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45993.386508680553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45993.386508680553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45993.386508680553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45993.386508680553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45993.386508680553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45993.386508680553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45993.386508680553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45993.386508680553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45993.386508680553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45993.386508680553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45993.386508680553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45993.386508680553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45993.386508680553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45993.386508680553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45993.386508680553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45993.386508680553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45993.386508680553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45993.386508680553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45993.386508680553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45993.386508680553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45993.386508680553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45993.386508680553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45993.386508680553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45993.386508680553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45993.386508680553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45993.386508680553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45993.386508680553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45993.386508680553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45993.386508680553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45993.386508680553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45993.386508680553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45993.386508680553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45993.386508680553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45993.386508680553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45993.386508680553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45993.386508680553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45993.386508680553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45993.386508680553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45993.386508680553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45993.386508680553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45993.386508680553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45993.386508680553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45993.386508680553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45993.386508680553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45993.386508680553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45993.386508680553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45993.386508680553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45993.386508680553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45993.386508680553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45993.386508680553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45993.386508680553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45993.386508680553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45993.386508680553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45993.386508680553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45993.386508680553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45993.386508680553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45993.386508680553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45993.386508680553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45993.386508680553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45993.386508680553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45993.386508680553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45993.386508680553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45993.386508680553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45993.386508680553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45993.386508680553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45993.386508680553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45993.386508680553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45993.386508680553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45993.386508680553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45993.386508680553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45993.386508680553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45993.386508680553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45993.386508680553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45993.386508680553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45993.386508680553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45993.386508680553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45993.386508680553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45993.386508680553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45993.386508680553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45993.386508680553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45993.386508680553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45993.386508680553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45993.386508680553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45993.386508680553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45993.386508680553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45993.386508680553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45993.386508680553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45993.386508680553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45993.386508680553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45993.386508680553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45993.386508680553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45993.386508680553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45993.386508680553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45993.386508680553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45993.386508680553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45993.386508680553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45993.386508680553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45993.386508680553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45993.386508680553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45993.386508680553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45993.386508680553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45993.386508680553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45993.386508680553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45993.386508680553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45993.386508680553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45993.386508680553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45993.386508680553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45993.386508680553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45993.386508680553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45993.386508680553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45993.386508680553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45993.386508680553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45993.386508680553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45993.386508680553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45993.386508680553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45993.386508680553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45993.386508680553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45993.386508680553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45993.386508680553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45993.386508680553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45993.386508680553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45993.386508680553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45993.386508680553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45993.386508680553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45993.386508680553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45993.386508680553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45993.386508680553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45993.386508680553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45993.386508680553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45993.386508680553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45993.386508680553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45993.386508680553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45993.386508680553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45993.386508680553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45993.386508680553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45993.386508680553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45993.386508680553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45993.386508680553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45993.386508680553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45993.386508680553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45993.386508680553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45993.386508680553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45993.386508680553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45993.386508680553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45993.386508680553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45993.386508680553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45993.386508680553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45993.386508680553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45993.386508680553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45993.386508680553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45993.386508680553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45993.386508680553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45993.386508680553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45993.386508680553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45993.386508680553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45993.386508680553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45993.386508680553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45993.386508680553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45993.386508680553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45993.386508680553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45993.386508680553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45993.386508680553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45993.386508680553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45993.386508680553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45993.386508680553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45993.386508680553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45993.386508680553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45993.386508680553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45993.386508680553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45993.386508680553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45993.386508680553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45993.386508680553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45993.386508680553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45993.386508680553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45993.386508680553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45993.386508680553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45993.386508680553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45993.386508680553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45993.386508680553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45993.386508680553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45993.386508680553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45993.386508680553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45993.386508680553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45993.386508680553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45993.386508680553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45993.386508680553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45993.386508680553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45993.386508680553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45993.386508680553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45993.386508680553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45993.386508680553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45993.386508680553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45993.386508680553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45993.386508680553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45993.386508680553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45993.386508680553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45993.386508680553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45993.386508680553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45993.386508680553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45993.386508680553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45993.386508680553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45993.386508680553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45993.386508680553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45993.386508680553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45993.386508680553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45993.386508680553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45993.386508680553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45993.386508680553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45993.386508680553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45993.386508680553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45993.386508680553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45993.386508680553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45993.386508680553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45993.386508680553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45993.386508680553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45993.386508680553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45993.386508680553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45993.386508680553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45993.386508680553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45993.386508680553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45993.386508680553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45993.386508680553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45993.386508680553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45993.386508680553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45993.386508680553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45993.386508680553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45993.386508680553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45993.386508680553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45993.386508680553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45993.386508680553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45993.386508680553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45993.386508680553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45993.386508680553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45993.386508680553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45993.386508680553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45993.386508680553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45993.386508680553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45993.386508680553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45993.386508680553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45993.386508680553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45993.386508680553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45993.386508680553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45993.386508680553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45993.386508680553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45993.386508680553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45993.386508680553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45993.386508680553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45993.386508680553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45993.386508680553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45993.386508680553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45993.386508680553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45993.386508680553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45993.386508680553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45993.386508680553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45993.386508680553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45993.386508680553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45993.386508680553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45993.386508680553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45993.386508680553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45993.386508680553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45993.386508680553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45993.386508680553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45993.386508680553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45993.386508680553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45993.386508680553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45993.386508680553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45993.386508680553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45993.386508680553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45993.386508680553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45993.386508680553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45993.386508680553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45993.386508680553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45993.386508680553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45993.386508680553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45993.386508680553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45993.386508680553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45993.386508680553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45993.386508680553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45993.386508680553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45993.386508680553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45993.386508680553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45993.386508680553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45993.386508680553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45993.386508680553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45993.386508680553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45993.386508680553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45993.386508680553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45993.386508680553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45993.386508680553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45993.386508680553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45993.386508680553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45993.386508680553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45993.386508680553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45993.386508680553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45993.386508680553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45993.386508680553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45993.386508680553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45993.386508680553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45993.386508680553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45993.386508680553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45993.386508680553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45993.386508680553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45993.386508680553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45993.386508680553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45993.386508680553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45993.386508680553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45993.386508680553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45993.386508680553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45993.386508680553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45993.386508680553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45993.386508680553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45993.386508680553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45993.386508680553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45993.386508680553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45993.386508680553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45993.386508680553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45993.386508680553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45993.386508680553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45993.386508680553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45993.386508680553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45993.386508680553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45993.386508680553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45993.386508680553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45993.386508680553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45993.386508680553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45993.386508680553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45993.386508680553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45993.386508680553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45993.386508680553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45993.386508680553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45993.386508680553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45993.386508680553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45993.386508680553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45993.386508680553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45993.386508680553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45993.386508680553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45993.386508680553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45993.386508680553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45993.386508680553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45993.386508680553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45993.386508680553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45993.386508680553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45993.386508680553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45993.386508680553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45993.386508680553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45993.386508680553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45993.386508680553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45993.386508680553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45993.386508680553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45993.386508680553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45993.386508680553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45993.386508680553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45993.386508680553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45993.386508680553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45993.386508680553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45993.386508680553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45993.386508680553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45993.386508680553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45993.386508680553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45993.386508680553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45993.386508680553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45993.386508680553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45993.386508680553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45993.386508680553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45993.386508680553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45993.386508680553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45993.386508680553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45993.386508680553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45993.386508680553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45993.386508680553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45993.386508680553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45993.386508680553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45993.386508680553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45993.386508680553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45993.386508680553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45993.386508680553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45993.386508680553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45993.386508680553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45993.386508680553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45993.386508680553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45993.386508680553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45993.386508680553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45993.386508680553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45993.386508680553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45993.386508680553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45993.386508680553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45993.386508680553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45993.386508680553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45993.386508680553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45993.386508680553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45993.386508680553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45993.386508680553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45993.386508680553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45993.386508680553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45993.386508680553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45993.386508680553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45993.386508680553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45993.386508680553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45993.386508680553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45993.386508680553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45993.386508680553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45993.386508680553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45993.386508680553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45993.386508680553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45993.386508680553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45993.386508680553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45993.386508680553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45993.386508680553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45993.386508680553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45993.386508680553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45993.386508680553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45993.386508680553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45993.386508680553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45993.386508680553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45993.386508680553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45993.386508680553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45993.386508680553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45993.386508680553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45993.386508680553</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45993.386508680553</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2025-12-02T06:16:36Z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